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80" windowHeight="1110"/>
  </bookViews>
  <sheets>
    <sheet name="2019" sheetId="1" r:id="rId1"/>
  </sheets>
  <definedNames>
    <definedName name="_xlnm.Print_Titles" localSheetId="0">'2019'!$9:$9</definedName>
  </definedNames>
  <calcPr calcId="125725"/>
</workbook>
</file>

<file path=xl/calcChain.xml><?xml version="1.0" encoding="utf-8"?>
<calcChain xmlns="http://schemas.openxmlformats.org/spreadsheetml/2006/main">
  <c r="E46" i="1"/>
  <c r="E45" l="1"/>
  <c r="E54"/>
  <c r="E52"/>
  <c r="E53"/>
  <c r="E47"/>
  <c r="E48"/>
  <c r="E33"/>
  <c r="E34"/>
  <c r="E36"/>
  <c r="E56"/>
  <c r="E57"/>
  <c r="E58"/>
  <c r="E60"/>
  <c r="E11"/>
  <c r="E12"/>
  <c r="E15"/>
  <c r="E17"/>
  <c r="F12" l="1"/>
  <c r="G12"/>
  <c r="E13"/>
  <c r="F13"/>
  <c r="G13"/>
  <c r="E14"/>
  <c r="F14"/>
  <c r="G14"/>
  <c r="F15"/>
  <c r="G15"/>
  <c r="E16"/>
  <c r="F16"/>
  <c r="G16"/>
  <c r="F17"/>
  <c r="G17"/>
  <c r="E18"/>
  <c r="F18"/>
  <c r="G18"/>
  <c r="E19"/>
  <c r="F19"/>
  <c r="G19"/>
  <c r="E20"/>
  <c r="F20"/>
  <c r="G20"/>
  <c r="E21"/>
  <c r="F21"/>
  <c r="G21"/>
  <c r="E22"/>
  <c r="F22"/>
  <c r="G22"/>
  <c r="E23"/>
  <c r="F23"/>
  <c r="G23"/>
  <c r="E24"/>
  <c r="F24"/>
  <c r="G24"/>
  <c r="E25"/>
  <c r="F25"/>
  <c r="G25"/>
  <c r="E26"/>
  <c r="F26"/>
  <c r="G26"/>
  <c r="E27"/>
  <c r="F27"/>
  <c r="G27"/>
  <c r="E28"/>
  <c r="F28"/>
  <c r="G28"/>
  <c r="E29"/>
  <c r="F29"/>
  <c r="G29"/>
  <c r="E30"/>
  <c r="F30"/>
  <c r="G30"/>
  <c r="E31"/>
  <c r="F31"/>
  <c r="G31"/>
  <c r="E32"/>
  <c r="F32"/>
  <c r="G32"/>
  <c r="F33"/>
  <c r="G33"/>
  <c r="F34"/>
  <c r="G34"/>
  <c r="E35"/>
  <c r="F35"/>
  <c r="G35"/>
  <c r="F36"/>
  <c r="G36"/>
  <c r="E37"/>
  <c r="F37"/>
  <c r="G37"/>
  <c r="E38"/>
  <c r="F38"/>
  <c r="G38"/>
  <c r="E39"/>
  <c r="F39"/>
  <c r="G39"/>
  <c r="E40"/>
  <c r="F40"/>
  <c r="G40"/>
  <c r="E41"/>
  <c r="F41"/>
  <c r="G41"/>
  <c r="E42"/>
  <c r="F42"/>
  <c r="G42"/>
  <c r="E43"/>
  <c r="F43"/>
  <c r="G43"/>
  <c r="E44"/>
  <c r="F44"/>
  <c r="G44"/>
  <c r="F45"/>
  <c r="G45"/>
  <c r="F46"/>
  <c r="G46"/>
  <c r="F47"/>
  <c r="G47"/>
  <c r="F48"/>
  <c r="G48"/>
  <c r="E49"/>
  <c r="F49"/>
  <c r="G49"/>
  <c r="E50"/>
  <c r="F50"/>
  <c r="G50"/>
  <c r="E51"/>
  <c r="F51"/>
  <c r="G51"/>
  <c r="F52"/>
  <c r="G52"/>
  <c r="F53"/>
  <c r="G53"/>
  <c r="F56"/>
  <c r="G56"/>
  <c r="F57"/>
  <c r="G57"/>
  <c r="F58"/>
  <c r="G58"/>
  <c r="E59"/>
  <c r="F59"/>
  <c r="G59"/>
  <c r="F60"/>
  <c r="G60"/>
  <c r="E61"/>
  <c r="F61"/>
  <c r="G61"/>
  <c r="E62"/>
  <c r="F62"/>
  <c r="G62"/>
  <c r="E63"/>
  <c r="F63"/>
  <c r="G63"/>
  <c r="E64"/>
  <c r="F64"/>
  <c r="G64"/>
  <c r="E65"/>
  <c r="F65"/>
  <c r="G65"/>
  <c r="E66"/>
  <c r="F66"/>
  <c r="G66"/>
  <c r="E67"/>
  <c r="F67"/>
  <c r="G67"/>
  <c r="E68"/>
  <c r="F68"/>
  <c r="G68"/>
  <c r="E69"/>
  <c r="F69"/>
  <c r="G69"/>
  <c r="E70"/>
  <c r="F70"/>
  <c r="G70"/>
  <c r="E71"/>
  <c r="F71"/>
  <c r="G71"/>
  <c r="E72"/>
  <c r="F72"/>
  <c r="G72"/>
  <c r="E73"/>
  <c r="F73"/>
  <c r="G73"/>
  <c r="E74"/>
  <c r="F74"/>
  <c r="G74"/>
  <c r="E75"/>
  <c r="F75"/>
  <c r="G75"/>
  <c r="E76"/>
  <c r="F76"/>
  <c r="G76"/>
  <c r="E77"/>
  <c r="F77"/>
  <c r="G77"/>
  <c r="G11"/>
  <c r="F11"/>
</calcChain>
</file>

<file path=xl/sharedStrings.xml><?xml version="1.0" encoding="utf-8"?>
<sst xmlns="http://schemas.openxmlformats.org/spreadsheetml/2006/main" count="215" uniqueCount="94">
  <si>
    <t xml:space="preserve">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2018-2020 годы"</t>
  </si>
  <si>
    <t>000</t>
  </si>
  <si>
    <t>0100000000</t>
  </si>
  <si>
    <t xml:space="preserve">    Руководство и управление в сфере установленных функций органов местного самоуправления муниципального образования Речное сельское поселение</t>
  </si>
  <si>
    <t>0100001000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</si>
  <si>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</si>
  <si>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</si>
  <si>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</si>
  <si>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</si>
  <si>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Центральный аппарат</t>
  </si>
  <si>
    <t>0100001100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</si>
  <si>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</si>
  <si>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</si>
  <si>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Ежемесячная доплата к пенсии муниципальным служащим</t>
  </si>
  <si>
    <t>0100001210</t>
  </si>
  <si>
    <t xml:space="preserve">        Социальное обеспечение и иные выплаты населению</t>
  </si>
  <si>
    <t>300</t>
  </si>
  <si>
    <t xml:space="preserve">    Резервные фонды</t>
  </si>
  <si>
    <t>0100002000</t>
  </si>
  <si>
    <t xml:space="preserve">      Резервные фонды местных админитсраций</t>
  </si>
  <si>
    <t>0100002100</t>
  </si>
  <si>
    <t xml:space="preserve">        Иные бюджетные ассигнования</t>
  </si>
  <si>
    <t>800</t>
  </si>
  <si>
    <t xml:space="preserve">    Другие общегосударственные вопросы</t>
  </si>
  <si>
    <t>0100003000</t>
  </si>
  <si>
    <t xml:space="preserve">      Реализация государственных функций, связанных с общегосударственным управлением</t>
  </si>
  <si>
    <t>0100003100</t>
  </si>
  <si>
    <t xml:space="preserve">    Иные межбюджетные трансферты из областного бюджета</t>
  </si>
  <si>
    <t>0100051000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</si>
  <si>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</si>
  <si>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</si>
  <si>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</si>
  <si>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</si>
  <si>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2018-2020 годы"</t>
  </si>
  <si>
    <t>0200000000</t>
  </si>
  <si>
    <t xml:space="preserve">    Мероприятия в сфере пожарной безопасности</t>
  </si>
  <si>
    <t>0200001000</t>
  </si>
  <si>
    <t xml:space="preserve">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2018-2020 годы"</t>
  </si>
  <si>
    <t>0400000000</t>
  </si>
  <si>
    <t xml:space="preserve">    другие вопросы в области национальной безопасности и правоохранительной деятельности</t>
  </si>
  <si>
    <t>0400001000</t>
  </si>
  <si>
    <t xml:space="preserve">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2018-2020 годы"</t>
  </si>
  <si>
    <t>0600000000</t>
  </si>
  <si>
    <t xml:space="preserve">    Дорожный фонд (дорожные фонды)</t>
  </si>
  <si>
    <t>0600004000</t>
  </si>
  <si>
    <t xml:space="preserve">      Мероприятия в сфере дорожной деятельности</t>
  </si>
  <si>
    <t>0600004100</t>
  </si>
  <si>
    <t xml:space="preserve">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2018-2020 годы"</t>
  </si>
  <si>
    <t>0700000000</t>
  </si>
  <si>
    <t xml:space="preserve">    Жилищное хозяйство</t>
  </si>
  <si>
    <t>0700004000</t>
  </si>
  <si>
    <t xml:space="preserve">      Мероприятия в области жилищного хозяйства</t>
  </si>
  <si>
    <t>0700004100</t>
  </si>
  <si>
    <t xml:space="preserve">        Межбюджетные трансферты</t>
  </si>
  <si>
    <t>500</t>
  </si>
  <si>
    <t xml:space="preserve">      Мероприятия в области благоустройства</t>
  </si>
  <si>
    <t>0700004210</t>
  </si>
  <si>
    <t>0700004310</t>
  </si>
  <si>
    <t xml:space="preserve">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2018-2020 годы"</t>
  </si>
  <si>
    <t>0800000000</t>
  </si>
  <si>
    <t xml:space="preserve">    Финансовое обеспечение деятельности муниципальных учреждений</t>
  </si>
  <si>
    <t>0800002000</t>
  </si>
  <si>
    <t xml:space="preserve">      Речной сельский Дом культуры</t>
  </si>
  <si>
    <t>0800002100</t>
  </si>
  <si>
    <t xml:space="preserve">    Финансовое обеспечение расходных обязательств муниципального образования, возникающих при выполнении передаваемых полномочий</t>
  </si>
  <si>
    <t>0800014000</t>
  </si>
  <si>
    <t xml:space="preserve">      Выравнивание обеспеченности муниципальных образований по реализации ими их отдельных расходных обязательств</t>
  </si>
  <si>
    <t>080001403A</t>
  </si>
  <si>
    <t xml:space="preserve">      Расходы за счет средств местного бюджета на реализацию муниципального образования отдельных расходных обязательств</t>
  </si>
  <si>
    <t>080001403Б</t>
  </si>
  <si>
    <t xml:space="preserve">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2018-2020 годы"</t>
  </si>
  <si>
    <t>0900000000</t>
  </si>
  <si>
    <t>0900002000</t>
  </si>
  <si>
    <t xml:space="preserve">      Речная сельская библиотека</t>
  </si>
  <si>
    <t>0900002100</t>
  </si>
  <si>
    <t xml:space="preserve">    Выравнивание бюджетной обеспеченности</t>
  </si>
  <si>
    <t>0900014000</t>
  </si>
  <si>
    <t>090001403A</t>
  </si>
  <si>
    <t>090001403Б</t>
  </si>
  <si>
    <t>Муниципальное учреждение администрация муниципального образования Речное сельское поселение</t>
  </si>
  <si>
    <t>0000000000</t>
  </si>
  <si>
    <t>РАСПРЕДЕЛЕНИЕ БЮДЖЕТНЫХ АССИГНОВАНИЙ</t>
  </si>
  <si>
    <t>по целевым статьям (муниципальным программам Речного сельского поселения и непрограммным направлениям деятельности), группам видов расходов классификации расходов бюджетов муниципального образования Речное сельское поселение на 2019 год</t>
  </si>
  <si>
    <t>Наименование расхода</t>
  </si>
  <si>
    <t>Целевая статья</t>
  </si>
  <si>
    <t>Вид расхода</t>
  </si>
  <si>
    <t>Сумма всего на 2019 год (тыс. рублей)</t>
  </si>
  <si>
    <t>Сумма всего на 2020 год (тыс. рублей)</t>
  </si>
  <si>
    <t>Сумма всего на 2021 год (тыс. рублей)</t>
  </si>
  <si>
    <t>к решению Речной сельской</t>
  </si>
  <si>
    <t>Приложение № 7</t>
  </si>
  <si>
    <t>Мероприятия в сфере коммунального хозяйства</t>
  </si>
  <si>
    <t>0700004400</t>
  </si>
  <si>
    <t>Думы от 23.05.2019 № 22/101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</si>
</sst>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2" fillId="0" borderId="1">
      <alignment horizontal="center" vertical="center" wrapText="1"/>
    </xf>
    <xf numFmtId="0" fontId="2" fillId="0" borderId="0"/>
    <xf numFmtId="0" fontId="2" fillId="0" borderId="0">
      <alignment wrapTex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3" fillId="0" borderId="1">
      <alignment vertical="top" wrapText="1"/>
    </xf>
    <xf numFmtId="1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4" borderId="0"/>
    <xf numFmtId="0" fontId="5" fillId="0" borderId="0"/>
    <xf numFmtId="0" fontId="6" fillId="0" borderId="0"/>
    <xf numFmtId="1" fontId="2" fillId="0" borderId="1">
      <alignment horizontal="left" vertical="top" wrapText="1" indent="2"/>
    </xf>
    <xf numFmtId="4" fontId="3" fillId="0" borderId="1">
      <alignment horizontal="right" vertical="top" shrinkToFit="1"/>
    </xf>
    <xf numFmtId="4" fontId="2" fillId="0" borderId="1">
      <alignment horizontal="right" vertical="top" shrinkToFi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0" xfId="2" applyNumberFormat="1" applyProtection="1"/>
    <xf numFmtId="0" fontId="2" fillId="0" borderId="1" xfId="1" applyNumberFormat="1" applyProtection="1">
      <alignment horizontal="center" vertical="center" wrapText="1"/>
    </xf>
    <xf numFmtId="4" fontId="3" fillId="2" borderId="1" xfId="12" applyNumberFormat="1" applyProtection="1">
      <alignment horizontal="right" vertical="top" shrinkToFit="1"/>
    </xf>
    <xf numFmtId="0" fontId="7" fillId="0" borderId="0" xfId="0" applyFont="1" applyFill="1" applyProtection="1">
      <protection locked="0"/>
    </xf>
    <xf numFmtId="0" fontId="9" fillId="0" borderId="1" xfId="1" applyNumberFormat="1" applyFont="1" applyFill="1" applyProtection="1">
      <alignment horizontal="center" vertical="center" wrapText="1"/>
    </xf>
    <xf numFmtId="0" fontId="10" fillId="0" borderId="1" xfId="10" applyNumberFormat="1" applyFont="1" applyFill="1" applyProtection="1">
      <alignment vertical="top" wrapText="1"/>
    </xf>
    <xf numFmtId="1" fontId="9" fillId="0" borderId="1" xfId="11" applyNumberFormat="1" applyFont="1" applyFill="1" applyProtection="1">
      <alignment horizontal="center" vertical="top" shrinkToFit="1"/>
    </xf>
    <xf numFmtId="4" fontId="10" fillId="0" borderId="1" xfId="12" applyNumberFormat="1" applyFont="1" applyFill="1" applyProtection="1">
      <alignment horizontal="right" vertical="top" shrinkToFit="1"/>
    </xf>
    <xf numFmtId="0" fontId="10" fillId="0" borderId="1" xfId="1" applyNumberFormat="1" applyFont="1" applyFill="1" applyProtection="1">
      <alignment horizontal="center" vertical="center" wrapText="1"/>
    </xf>
    <xf numFmtId="1" fontId="10" fillId="0" borderId="1" xfId="11" applyNumberFormat="1" applyFont="1" applyFill="1" applyProtection="1">
      <alignment horizontal="center" vertical="top" shrinkToFit="1"/>
    </xf>
    <xf numFmtId="0" fontId="9" fillId="0" borderId="1" xfId="10" applyNumberFormat="1" applyFont="1" applyFill="1" applyProtection="1">
      <alignment vertical="top" wrapText="1"/>
    </xf>
    <xf numFmtId="4" fontId="9" fillId="0" borderId="1" xfId="12" applyNumberFormat="1" applyFont="1" applyFill="1" applyProtection="1">
      <alignment horizontal="right" vertical="top" shrinkToFit="1"/>
    </xf>
    <xf numFmtId="164" fontId="9" fillId="0" borderId="1" xfId="1" applyNumberFormat="1" applyFont="1" applyFill="1" applyAlignment="1" applyProtection="1">
      <alignment horizontal="center" vertical="center" wrapText="1"/>
    </xf>
    <xf numFmtId="164" fontId="9" fillId="0" borderId="1" xfId="13" applyNumberFormat="1" applyFont="1" applyFill="1" applyAlignment="1" applyProtection="1">
      <alignment horizontal="center" vertical="top" shrinkToFit="1"/>
    </xf>
    <xf numFmtId="164" fontId="7" fillId="0" borderId="0" xfId="0" applyNumberFormat="1" applyFont="1" applyFill="1" applyAlignment="1" applyProtection="1">
      <alignment horizontal="center"/>
      <protection locked="0"/>
    </xf>
    <xf numFmtId="0" fontId="10" fillId="0" borderId="1" xfId="1" applyNumberFormat="1" applyFont="1" applyProtection="1">
      <alignment horizontal="center" vertical="center" wrapText="1"/>
    </xf>
    <xf numFmtId="49" fontId="10" fillId="0" borderId="1" xfId="1" applyNumberFormat="1" applyFont="1" applyFill="1" applyProtection="1">
      <alignment horizontal="center" vertical="center" wrapText="1"/>
    </xf>
    <xf numFmtId="164" fontId="10" fillId="0" borderId="1" xfId="1" applyNumberFormat="1" applyFont="1" applyFill="1" applyAlignment="1" applyProtection="1">
      <alignment horizontal="center" vertical="center" wrapText="1"/>
    </xf>
    <xf numFmtId="164" fontId="10" fillId="0" borderId="1" xfId="13" applyNumberFormat="1" applyFont="1" applyFill="1" applyAlignment="1" applyProtection="1">
      <alignment horizontal="center" vertical="top" shrinkToFit="1"/>
    </xf>
    <xf numFmtId="49" fontId="8" fillId="0" borderId="0" xfId="0" applyNumberFormat="1" applyFont="1" applyProtection="1">
      <protection locked="0"/>
    </xf>
    <xf numFmtId="49" fontId="9" fillId="0" borderId="1" xfId="11" applyNumberFormat="1" applyFont="1" applyFill="1" applyProtection="1">
      <alignment horizontal="center" vertical="top" shrinkToFit="1"/>
    </xf>
    <xf numFmtId="0" fontId="11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 wrapText="1"/>
      <protection locked="0"/>
    </xf>
    <xf numFmtId="0" fontId="2" fillId="0" borderId="0" xfId="8" applyNumberFormat="1" applyProtection="1">
      <alignment horizontal="right"/>
    </xf>
    <xf numFmtId="0" fontId="2" fillId="0" borderId="0" xfId="8">
      <alignment horizontal="right"/>
    </xf>
  </cellXfs>
  <cellStyles count="25">
    <cellStyle name="br" xfId="14"/>
    <cellStyle name="col" xfId="15"/>
    <cellStyle name="style0" xfId="16"/>
    <cellStyle name="td" xfId="17"/>
    <cellStyle name="tr" xfId="18"/>
    <cellStyle name="xl21" xfId="19"/>
    <cellStyle name="xl22" xfId="1"/>
    <cellStyle name="xl23" xfId="2"/>
    <cellStyle name="xl24" xfId="20"/>
    <cellStyle name="xl25" xfId="21"/>
    <cellStyle name="xl26" xfId="3"/>
    <cellStyle name="xl27" xfId="4"/>
    <cellStyle name="xl28" xfId="5"/>
    <cellStyle name="xl29" xfId="6"/>
    <cellStyle name="xl30" xfId="7"/>
    <cellStyle name="xl31" xfId="8"/>
    <cellStyle name="xl32" xfId="9"/>
    <cellStyle name="xl33" xfId="10"/>
    <cellStyle name="xl34" xfId="22"/>
    <cellStyle name="xl35" xfId="11"/>
    <cellStyle name="xl36" xfId="12"/>
    <cellStyle name="xl37" xfId="23"/>
    <cellStyle name="xl38" xfId="24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7"/>
  <sheetViews>
    <sheetView showGridLines="0" tabSelected="1" zoomScaleNormal="100" zoomScaleSheetLayoutView="100" workbookViewId="0">
      <selection activeCell="B3" sqref="B3"/>
    </sheetView>
  </sheetViews>
  <sheetFormatPr defaultRowHeight="15" outlineLevelRow="3"/>
  <cols>
    <col min="1" max="1" width="49.85546875" style="5" customWidth="1"/>
    <col min="2" max="2" width="12.85546875" style="5" customWidth="1"/>
    <col min="3" max="3" width="8.7109375" style="5" customWidth="1"/>
    <col min="4" max="4" width="11.7109375" style="5" hidden="1" customWidth="1"/>
    <col min="5" max="5" width="13.85546875" style="16" customWidth="1"/>
    <col min="6" max="7" width="13.85546875" style="16" hidden="1" customWidth="1"/>
    <col min="8" max="9" width="11.7109375" style="1" hidden="1" customWidth="1"/>
    <col min="10" max="10" width="9.140625" style="1" customWidth="1"/>
    <col min="11" max="16384" width="9.140625" style="1"/>
  </cols>
  <sheetData>
    <row r="1" spans="1:10" ht="15.75">
      <c r="B1" s="21" t="s">
        <v>90</v>
      </c>
    </row>
    <row r="2" spans="1:10" ht="15.75">
      <c r="B2" s="21" t="s">
        <v>89</v>
      </c>
    </row>
    <row r="3" spans="1:10" ht="15.75">
      <c r="B3" s="21" t="s">
        <v>93</v>
      </c>
    </row>
    <row r="6" spans="1:10">
      <c r="A6" s="23" t="s">
        <v>81</v>
      </c>
      <c r="B6" s="24"/>
      <c r="C6" s="24"/>
      <c r="D6" s="24"/>
      <c r="E6" s="24"/>
    </row>
    <row r="7" spans="1:10" ht="64.5" customHeight="1">
      <c r="A7" s="25" t="s">
        <v>82</v>
      </c>
      <c r="B7" s="25"/>
      <c r="C7" s="25"/>
      <c r="D7" s="25"/>
      <c r="E7" s="25"/>
    </row>
    <row r="8" spans="1:10" ht="12" customHeight="1">
      <c r="A8" s="26"/>
      <c r="B8" s="27"/>
      <c r="C8" s="27"/>
      <c r="D8" s="27"/>
      <c r="E8" s="27"/>
      <c r="F8" s="27"/>
      <c r="G8" s="27"/>
      <c r="H8" s="27"/>
      <c r="I8" s="27"/>
      <c r="J8" s="2"/>
    </row>
    <row r="9" spans="1:10" ht="48.75" customHeight="1">
      <c r="A9" s="6" t="s">
        <v>83</v>
      </c>
      <c r="B9" s="6" t="s">
        <v>84</v>
      </c>
      <c r="C9" s="6" t="s">
        <v>85</v>
      </c>
      <c r="D9" s="6"/>
      <c r="E9" s="14" t="s">
        <v>86</v>
      </c>
      <c r="F9" s="14" t="s">
        <v>87</v>
      </c>
      <c r="G9" s="14" t="s">
        <v>88</v>
      </c>
      <c r="H9" s="3"/>
      <c r="I9" s="3"/>
      <c r="J9" s="2"/>
    </row>
    <row r="10" spans="1:10" ht="42.75">
      <c r="A10" s="17" t="s">
        <v>79</v>
      </c>
      <c r="B10" s="18" t="s">
        <v>80</v>
      </c>
      <c r="C10" s="18" t="s">
        <v>1</v>
      </c>
      <c r="D10" s="10"/>
      <c r="E10" s="19">
        <v>6696.8</v>
      </c>
      <c r="F10" s="19">
        <v>6495.2</v>
      </c>
      <c r="G10" s="19">
        <v>6535.9</v>
      </c>
      <c r="H10" s="3"/>
      <c r="I10" s="3"/>
      <c r="J10" s="2"/>
    </row>
    <row r="11" spans="1:10" ht="85.5">
      <c r="A11" s="7" t="s">
        <v>0</v>
      </c>
      <c r="B11" s="11" t="s">
        <v>2</v>
      </c>
      <c r="C11" s="11" t="s">
        <v>1</v>
      </c>
      <c r="D11" s="9">
        <v>2471866.81</v>
      </c>
      <c r="E11" s="20">
        <f>D11/1000-3.7</f>
        <v>2468.1668100000002</v>
      </c>
      <c r="F11" s="20">
        <f>H11/1000</f>
        <v>2595.5636400000003</v>
      </c>
      <c r="G11" s="20">
        <f>I11/1000</f>
        <v>2750.4467300000001</v>
      </c>
      <c r="H11" s="4">
        <v>2595563.64</v>
      </c>
      <c r="I11" s="4">
        <v>2750446.73</v>
      </c>
      <c r="J11" s="2"/>
    </row>
    <row r="12" spans="1:10" ht="60" outlineLevel="1">
      <c r="A12" s="12" t="s">
        <v>3</v>
      </c>
      <c r="B12" s="8" t="s">
        <v>4</v>
      </c>
      <c r="C12" s="8" t="s">
        <v>1</v>
      </c>
      <c r="D12" s="13">
        <v>2019519.81</v>
      </c>
      <c r="E12" s="15">
        <f>D12/1000-3.7</f>
        <v>2015.81981</v>
      </c>
      <c r="F12" s="15">
        <f t="shared" ref="F12:F77" si="0">H12/1000</f>
        <v>1997.57664</v>
      </c>
      <c r="G12" s="15">
        <f t="shared" ref="G12:G77" si="1">I12/1000</f>
        <v>2000.7847300000001</v>
      </c>
      <c r="H12" s="4">
        <v>1997576.64</v>
      </c>
      <c r="I12" s="4">
        <v>2000784.73</v>
      </c>
      <c r="J12" s="2"/>
    </row>
    <row r="13" spans="1:10" outlineLevel="2">
      <c r="A13" s="12" t="s">
        <v>5</v>
      </c>
      <c r="B13" s="8" t="s">
        <v>6</v>
      </c>
      <c r="C13" s="8" t="s">
        <v>1</v>
      </c>
      <c r="D13" s="13">
        <v>505775</v>
      </c>
      <c r="E13" s="15">
        <f t="shared" ref="E13:E77" si="2">D13/1000</f>
        <v>505.77499999999998</v>
      </c>
      <c r="F13" s="15">
        <f t="shared" si="0"/>
        <v>505.77499999999998</v>
      </c>
      <c r="G13" s="15">
        <f t="shared" si="1"/>
        <v>505.77499999999998</v>
      </c>
      <c r="H13" s="4">
        <v>505775</v>
      </c>
      <c r="I13" s="4">
        <v>505775</v>
      </c>
      <c r="J13" s="2"/>
    </row>
    <row r="14" spans="1:10" ht="75" outlineLevel="3">
      <c r="A14" s="12" t="s">
        <v>7</v>
      </c>
      <c r="B14" s="8" t="s">
        <v>6</v>
      </c>
      <c r="C14" s="8" t="s">
        <v>8</v>
      </c>
      <c r="D14" s="13">
        <v>505775</v>
      </c>
      <c r="E14" s="15">
        <f t="shared" si="2"/>
        <v>505.77499999999998</v>
      </c>
      <c r="F14" s="15">
        <f t="shared" si="0"/>
        <v>505.77499999999998</v>
      </c>
      <c r="G14" s="15">
        <f t="shared" si="1"/>
        <v>505.77499999999998</v>
      </c>
      <c r="H14" s="4">
        <v>505775</v>
      </c>
      <c r="I14" s="4">
        <v>505775</v>
      </c>
      <c r="J14" s="2"/>
    </row>
    <row r="15" spans="1:10" outlineLevel="2">
      <c r="A15" s="12" t="s">
        <v>9</v>
      </c>
      <c r="B15" s="8" t="s">
        <v>10</v>
      </c>
      <c r="C15" s="8" t="s">
        <v>1</v>
      </c>
      <c r="D15" s="13">
        <v>1407811.21</v>
      </c>
      <c r="E15" s="15">
        <f>D15/1000-3.7</f>
        <v>1404.11121</v>
      </c>
      <c r="F15" s="15">
        <f t="shared" si="0"/>
        <v>1385.8670400000001</v>
      </c>
      <c r="G15" s="15">
        <f t="shared" si="1"/>
        <v>1389.07413</v>
      </c>
      <c r="H15" s="4">
        <v>1385867.04</v>
      </c>
      <c r="I15" s="4">
        <v>1389074.13</v>
      </c>
      <c r="J15" s="2"/>
    </row>
    <row r="16" spans="1:10" ht="75" outlineLevel="3">
      <c r="A16" s="12" t="s">
        <v>7</v>
      </c>
      <c r="B16" s="8" t="s">
        <v>10</v>
      </c>
      <c r="C16" s="8" t="s">
        <v>8</v>
      </c>
      <c r="D16" s="13">
        <v>1070537</v>
      </c>
      <c r="E16" s="15">
        <f t="shared" si="2"/>
        <v>1070.537</v>
      </c>
      <c r="F16" s="15">
        <f t="shared" si="0"/>
        <v>1070.537</v>
      </c>
      <c r="G16" s="15">
        <f t="shared" si="1"/>
        <v>1070.537</v>
      </c>
      <c r="H16" s="4">
        <v>1070537</v>
      </c>
      <c r="I16" s="4">
        <v>1070537</v>
      </c>
      <c r="J16" s="2"/>
    </row>
    <row r="17" spans="1:10" ht="45" outlineLevel="3">
      <c r="A17" s="12" t="s">
        <v>11</v>
      </c>
      <c r="B17" s="8" t="s">
        <v>10</v>
      </c>
      <c r="C17" s="8" t="s">
        <v>12</v>
      </c>
      <c r="D17" s="13">
        <v>337274.21</v>
      </c>
      <c r="E17" s="15">
        <f>D17/1000-3.7</f>
        <v>333.57421000000005</v>
      </c>
      <c r="F17" s="15">
        <f t="shared" si="0"/>
        <v>315.33004</v>
      </c>
      <c r="G17" s="15">
        <f t="shared" si="1"/>
        <v>318.53712999999999</v>
      </c>
      <c r="H17" s="4">
        <v>315330.03999999998</v>
      </c>
      <c r="I17" s="4">
        <v>318537.13</v>
      </c>
      <c r="J17" s="2"/>
    </row>
    <row r="18" spans="1:10" ht="30" outlineLevel="2">
      <c r="A18" s="12" t="s">
        <v>13</v>
      </c>
      <c r="B18" s="8" t="s">
        <v>14</v>
      </c>
      <c r="C18" s="8" t="s">
        <v>1</v>
      </c>
      <c r="D18" s="13">
        <v>105933.6</v>
      </c>
      <c r="E18" s="15">
        <f t="shared" si="2"/>
        <v>105.93360000000001</v>
      </c>
      <c r="F18" s="15">
        <f t="shared" si="0"/>
        <v>105.9346</v>
      </c>
      <c r="G18" s="15">
        <f t="shared" si="1"/>
        <v>105.93560000000001</v>
      </c>
      <c r="H18" s="4">
        <v>105934.6</v>
      </c>
      <c r="I18" s="4">
        <v>105935.6</v>
      </c>
      <c r="J18" s="2"/>
    </row>
    <row r="19" spans="1:10" ht="30" outlineLevel="3">
      <c r="A19" s="12" t="s">
        <v>15</v>
      </c>
      <c r="B19" s="8" t="s">
        <v>14</v>
      </c>
      <c r="C19" s="8" t="s">
        <v>16</v>
      </c>
      <c r="D19" s="13">
        <v>105933.6</v>
      </c>
      <c r="E19" s="15">
        <f t="shared" si="2"/>
        <v>105.93360000000001</v>
      </c>
      <c r="F19" s="15">
        <f t="shared" si="0"/>
        <v>105.9346</v>
      </c>
      <c r="G19" s="15">
        <f t="shared" si="1"/>
        <v>105.93560000000001</v>
      </c>
      <c r="H19" s="4">
        <v>105934.6</v>
      </c>
      <c r="I19" s="4">
        <v>105935.6</v>
      </c>
      <c r="J19" s="2"/>
    </row>
    <row r="20" spans="1:10" outlineLevel="1">
      <c r="A20" s="12" t="s">
        <v>17</v>
      </c>
      <c r="B20" s="8" t="s">
        <v>18</v>
      </c>
      <c r="C20" s="8" t="s">
        <v>1</v>
      </c>
      <c r="D20" s="13">
        <v>2000</v>
      </c>
      <c r="E20" s="15">
        <f t="shared" si="2"/>
        <v>2</v>
      </c>
      <c r="F20" s="15">
        <f t="shared" si="0"/>
        <v>2</v>
      </c>
      <c r="G20" s="15">
        <f t="shared" si="1"/>
        <v>2</v>
      </c>
      <c r="H20" s="4">
        <v>2000</v>
      </c>
      <c r="I20" s="4">
        <v>2000</v>
      </c>
      <c r="J20" s="2"/>
    </row>
    <row r="21" spans="1:10" outlineLevel="2">
      <c r="A21" s="12" t="s">
        <v>19</v>
      </c>
      <c r="B21" s="8" t="s">
        <v>20</v>
      </c>
      <c r="C21" s="8" t="s">
        <v>1</v>
      </c>
      <c r="D21" s="13">
        <v>2000</v>
      </c>
      <c r="E21" s="15">
        <f t="shared" si="2"/>
        <v>2</v>
      </c>
      <c r="F21" s="15">
        <f t="shared" si="0"/>
        <v>2</v>
      </c>
      <c r="G21" s="15">
        <f t="shared" si="1"/>
        <v>2</v>
      </c>
      <c r="H21" s="4">
        <v>2000</v>
      </c>
      <c r="I21" s="4">
        <v>2000</v>
      </c>
      <c r="J21" s="2"/>
    </row>
    <row r="22" spans="1:10" outlineLevel="3">
      <c r="A22" s="12" t="s">
        <v>21</v>
      </c>
      <c r="B22" s="8" t="s">
        <v>20</v>
      </c>
      <c r="C22" s="8" t="s">
        <v>22</v>
      </c>
      <c r="D22" s="13">
        <v>2000</v>
      </c>
      <c r="E22" s="15">
        <f t="shared" si="2"/>
        <v>2</v>
      </c>
      <c r="F22" s="15">
        <f t="shared" si="0"/>
        <v>2</v>
      </c>
      <c r="G22" s="15">
        <f t="shared" si="1"/>
        <v>2</v>
      </c>
      <c r="H22" s="4">
        <v>2000</v>
      </c>
      <c r="I22" s="4">
        <v>2000</v>
      </c>
      <c r="J22" s="2"/>
    </row>
    <row r="23" spans="1:10" outlineLevel="1">
      <c r="A23" s="12" t="s">
        <v>23</v>
      </c>
      <c r="B23" s="8" t="s">
        <v>24</v>
      </c>
      <c r="C23" s="8" t="s">
        <v>1</v>
      </c>
      <c r="D23" s="13">
        <v>360247</v>
      </c>
      <c r="E23" s="15">
        <f t="shared" si="2"/>
        <v>360.24700000000001</v>
      </c>
      <c r="F23" s="15">
        <f t="shared" si="0"/>
        <v>356.24700000000001</v>
      </c>
      <c r="G23" s="15">
        <f t="shared" si="1"/>
        <v>356.24700000000001</v>
      </c>
      <c r="H23" s="4">
        <v>356247</v>
      </c>
      <c r="I23" s="4">
        <v>356247</v>
      </c>
      <c r="J23" s="2"/>
    </row>
    <row r="24" spans="1:10" ht="30" outlineLevel="2">
      <c r="A24" s="12" t="s">
        <v>25</v>
      </c>
      <c r="B24" s="8" t="s">
        <v>26</v>
      </c>
      <c r="C24" s="8" t="s">
        <v>1</v>
      </c>
      <c r="D24" s="13">
        <v>360247</v>
      </c>
      <c r="E24" s="15">
        <f t="shared" si="2"/>
        <v>360.24700000000001</v>
      </c>
      <c r="F24" s="15">
        <f t="shared" si="0"/>
        <v>356.24700000000001</v>
      </c>
      <c r="G24" s="15">
        <f t="shared" si="1"/>
        <v>356.24700000000001</v>
      </c>
      <c r="H24" s="4">
        <v>356247</v>
      </c>
      <c r="I24" s="4">
        <v>356247</v>
      </c>
      <c r="J24" s="2"/>
    </row>
    <row r="25" spans="1:10" ht="75" outlineLevel="3">
      <c r="A25" s="12" t="s">
        <v>7</v>
      </c>
      <c r="B25" s="8" t="s">
        <v>26</v>
      </c>
      <c r="C25" s="8" t="s">
        <v>8</v>
      </c>
      <c r="D25" s="13">
        <v>341747</v>
      </c>
      <c r="E25" s="15">
        <f t="shared" si="2"/>
        <v>341.74700000000001</v>
      </c>
      <c r="F25" s="15">
        <f t="shared" si="0"/>
        <v>341.74700000000001</v>
      </c>
      <c r="G25" s="15">
        <f t="shared" si="1"/>
        <v>341.74700000000001</v>
      </c>
      <c r="H25" s="4">
        <v>341747</v>
      </c>
      <c r="I25" s="4">
        <v>341747</v>
      </c>
      <c r="J25" s="2"/>
    </row>
    <row r="26" spans="1:10" outlineLevel="3">
      <c r="A26" s="12" t="s">
        <v>21</v>
      </c>
      <c r="B26" s="8" t="s">
        <v>26</v>
      </c>
      <c r="C26" s="8" t="s">
        <v>22</v>
      </c>
      <c r="D26" s="13">
        <v>18500</v>
      </c>
      <c r="E26" s="15">
        <f t="shared" si="2"/>
        <v>18.5</v>
      </c>
      <c r="F26" s="15">
        <f t="shared" si="0"/>
        <v>14.5</v>
      </c>
      <c r="G26" s="15">
        <f t="shared" si="1"/>
        <v>14.5</v>
      </c>
      <c r="H26" s="4">
        <v>14500</v>
      </c>
      <c r="I26" s="4">
        <v>14500</v>
      </c>
      <c r="J26" s="2"/>
    </row>
    <row r="27" spans="1:10" ht="30" outlineLevel="1">
      <c r="A27" s="12" t="s">
        <v>27</v>
      </c>
      <c r="B27" s="8" t="s">
        <v>28</v>
      </c>
      <c r="C27" s="8" t="s">
        <v>1</v>
      </c>
      <c r="D27" s="13">
        <v>90100</v>
      </c>
      <c r="E27" s="15">
        <f t="shared" si="2"/>
        <v>90.1</v>
      </c>
      <c r="F27" s="15">
        <f t="shared" si="0"/>
        <v>90.1</v>
      </c>
      <c r="G27" s="15">
        <f t="shared" si="1"/>
        <v>90.1</v>
      </c>
      <c r="H27" s="4">
        <v>90100</v>
      </c>
      <c r="I27" s="4">
        <v>90100</v>
      </c>
      <c r="J27" s="2"/>
    </row>
    <row r="28" spans="1:10" ht="45" outlineLevel="2">
      <c r="A28" s="12" t="s">
        <v>29</v>
      </c>
      <c r="B28" s="8" t="s">
        <v>30</v>
      </c>
      <c r="C28" s="8" t="s">
        <v>1</v>
      </c>
      <c r="D28" s="13">
        <v>90100</v>
      </c>
      <c r="E28" s="15">
        <f t="shared" si="2"/>
        <v>90.1</v>
      </c>
      <c r="F28" s="15">
        <f t="shared" si="0"/>
        <v>90.1</v>
      </c>
      <c r="G28" s="15">
        <f t="shared" si="1"/>
        <v>90.1</v>
      </c>
      <c r="H28" s="4">
        <v>90100</v>
      </c>
      <c r="I28" s="4">
        <v>90100</v>
      </c>
      <c r="J28" s="2"/>
    </row>
    <row r="29" spans="1:10" ht="75" outlineLevel="3">
      <c r="A29" s="12" t="s">
        <v>7</v>
      </c>
      <c r="B29" s="8" t="s">
        <v>30</v>
      </c>
      <c r="C29" s="8" t="s">
        <v>8</v>
      </c>
      <c r="D29" s="13">
        <v>84115</v>
      </c>
      <c r="E29" s="15">
        <f t="shared" si="2"/>
        <v>84.114999999999995</v>
      </c>
      <c r="F29" s="15">
        <f t="shared" si="0"/>
        <v>84.114999999999995</v>
      </c>
      <c r="G29" s="15">
        <f t="shared" si="1"/>
        <v>84.114999999999995</v>
      </c>
      <c r="H29" s="4">
        <v>84115</v>
      </c>
      <c r="I29" s="4">
        <v>84115</v>
      </c>
      <c r="J29" s="2"/>
    </row>
    <row r="30" spans="1:10" ht="45" outlineLevel="3">
      <c r="A30" s="12" t="s">
        <v>11</v>
      </c>
      <c r="B30" s="8" t="s">
        <v>30</v>
      </c>
      <c r="C30" s="8" t="s">
        <v>12</v>
      </c>
      <c r="D30" s="13">
        <v>5985</v>
      </c>
      <c r="E30" s="15">
        <f t="shared" si="2"/>
        <v>5.9850000000000003</v>
      </c>
      <c r="F30" s="15">
        <f t="shared" si="0"/>
        <v>5.9850000000000003</v>
      </c>
      <c r="G30" s="15">
        <f t="shared" si="1"/>
        <v>5.9850000000000003</v>
      </c>
      <c r="H30" s="4">
        <v>5985</v>
      </c>
      <c r="I30" s="4">
        <v>5985</v>
      </c>
      <c r="J30" s="2"/>
    </row>
    <row r="31" spans="1:10" outlineLevel="1">
      <c r="A31" s="12" t="s">
        <v>31</v>
      </c>
      <c r="B31" s="8" t="s">
        <v>32</v>
      </c>
      <c r="C31" s="8" t="s">
        <v>1</v>
      </c>
      <c r="D31" s="13">
        <v>0</v>
      </c>
      <c r="E31" s="15">
        <f t="shared" si="2"/>
        <v>0</v>
      </c>
      <c r="F31" s="15">
        <f t="shared" si="0"/>
        <v>149.63999999999999</v>
      </c>
      <c r="G31" s="15">
        <f t="shared" si="1"/>
        <v>301.315</v>
      </c>
      <c r="H31" s="4">
        <v>149640</v>
      </c>
      <c r="I31" s="4">
        <v>301315</v>
      </c>
      <c r="J31" s="2"/>
    </row>
    <row r="32" spans="1:10" outlineLevel="3">
      <c r="A32" s="12" t="s">
        <v>21</v>
      </c>
      <c r="B32" s="8" t="s">
        <v>32</v>
      </c>
      <c r="C32" s="8" t="s">
        <v>22</v>
      </c>
      <c r="D32" s="13">
        <v>0</v>
      </c>
      <c r="E32" s="15">
        <f t="shared" si="2"/>
        <v>0</v>
      </c>
      <c r="F32" s="15">
        <f t="shared" si="0"/>
        <v>149.63999999999999</v>
      </c>
      <c r="G32" s="15">
        <f t="shared" si="1"/>
        <v>301.315</v>
      </c>
      <c r="H32" s="4">
        <v>149640</v>
      </c>
      <c r="I32" s="4">
        <v>301315</v>
      </c>
      <c r="J32" s="2"/>
    </row>
    <row r="33" spans="1:10" ht="71.25">
      <c r="A33" s="7" t="s">
        <v>33</v>
      </c>
      <c r="B33" s="11" t="s">
        <v>34</v>
      </c>
      <c r="C33" s="11" t="s">
        <v>1</v>
      </c>
      <c r="D33" s="9">
        <v>1388750</v>
      </c>
      <c r="E33" s="20">
        <f>D33/1000-19-0.7-14-10</f>
        <v>1345.05</v>
      </c>
      <c r="F33" s="20">
        <f t="shared" si="0"/>
        <v>1357.8398400000001</v>
      </c>
      <c r="G33" s="20">
        <f t="shared" si="1"/>
        <v>1190.32376</v>
      </c>
      <c r="H33" s="4">
        <v>1357839.84</v>
      </c>
      <c r="I33" s="4">
        <v>1190323.76</v>
      </c>
      <c r="J33" s="2"/>
    </row>
    <row r="34" spans="1:10" outlineLevel="1">
      <c r="A34" s="12" t="s">
        <v>35</v>
      </c>
      <c r="B34" s="8" t="s">
        <v>36</v>
      </c>
      <c r="C34" s="8" t="s">
        <v>1</v>
      </c>
      <c r="D34" s="13">
        <v>1388750</v>
      </c>
      <c r="E34" s="15">
        <f>D34/1000-19-0.7-14-10</f>
        <v>1345.05</v>
      </c>
      <c r="F34" s="15">
        <f t="shared" si="0"/>
        <v>1357.8398400000001</v>
      </c>
      <c r="G34" s="15">
        <f t="shared" si="1"/>
        <v>1190.32376</v>
      </c>
      <c r="H34" s="4">
        <v>1357839.84</v>
      </c>
      <c r="I34" s="4">
        <v>1190323.76</v>
      </c>
      <c r="J34" s="2"/>
    </row>
    <row r="35" spans="1:10" ht="75" outlineLevel="3">
      <c r="A35" s="12" t="s">
        <v>7</v>
      </c>
      <c r="B35" s="8" t="s">
        <v>36</v>
      </c>
      <c r="C35" s="8" t="s">
        <v>8</v>
      </c>
      <c r="D35" s="13">
        <v>1167450</v>
      </c>
      <c r="E35" s="15">
        <f t="shared" si="2"/>
        <v>1167.45</v>
      </c>
      <c r="F35" s="15">
        <f t="shared" si="0"/>
        <v>1048.1579999999999</v>
      </c>
      <c r="G35" s="15">
        <f t="shared" si="1"/>
        <v>896.48299999999995</v>
      </c>
      <c r="H35" s="4">
        <v>1048158</v>
      </c>
      <c r="I35" s="4">
        <v>896483</v>
      </c>
      <c r="J35" s="2"/>
    </row>
    <row r="36" spans="1:10" ht="45" outlineLevel="3">
      <c r="A36" s="12" t="s">
        <v>11</v>
      </c>
      <c r="B36" s="8" t="s">
        <v>36</v>
      </c>
      <c r="C36" s="8" t="s">
        <v>12</v>
      </c>
      <c r="D36" s="13">
        <v>211300</v>
      </c>
      <c r="E36" s="15">
        <f>D36/1000-19-0.7-14-10</f>
        <v>167.60000000000002</v>
      </c>
      <c r="F36" s="15">
        <f t="shared" si="0"/>
        <v>299.68184000000002</v>
      </c>
      <c r="G36" s="15">
        <f t="shared" si="1"/>
        <v>283.84075999999999</v>
      </c>
      <c r="H36" s="4">
        <v>299681.84000000003</v>
      </c>
      <c r="I36" s="4">
        <v>283840.76</v>
      </c>
      <c r="J36" s="2"/>
    </row>
    <row r="37" spans="1:10" outlineLevel="3">
      <c r="A37" s="12" t="s">
        <v>21</v>
      </c>
      <c r="B37" s="8" t="s">
        <v>36</v>
      </c>
      <c r="C37" s="8" t="s">
        <v>22</v>
      </c>
      <c r="D37" s="13">
        <v>10000</v>
      </c>
      <c r="E37" s="15">
        <f t="shared" si="2"/>
        <v>10</v>
      </c>
      <c r="F37" s="15">
        <f t="shared" si="0"/>
        <v>10</v>
      </c>
      <c r="G37" s="15">
        <f t="shared" si="1"/>
        <v>10</v>
      </c>
      <c r="H37" s="4">
        <v>10000</v>
      </c>
      <c r="I37" s="4">
        <v>10000</v>
      </c>
      <c r="J37" s="2"/>
    </row>
    <row r="38" spans="1:10" ht="71.25">
      <c r="A38" s="7" t="s">
        <v>37</v>
      </c>
      <c r="B38" s="11" t="s">
        <v>38</v>
      </c>
      <c r="C38" s="11" t="s">
        <v>1</v>
      </c>
      <c r="D38" s="9">
        <v>2000</v>
      </c>
      <c r="E38" s="20">
        <f t="shared" si="2"/>
        <v>2</v>
      </c>
      <c r="F38" s="20">
        <f t="shared" si="0"/>
        <v>2</v>
      </c>
      <c r="G38" s="20">
        <f t="shared" si="1"/>
        <v>2</v>
      </c>
      <c r="H38" s="4">
        <v>2000</v>
      </c>
      <c r="I38" s="4">
        <v>2000</v>
      </c>
      <c r="J38" s="2"/>
    </row>
    <row r="39" spans="1:10" ht="30" outlineLevel="1">
      <c r="A39" s="12" t="s">
        <v>39</v>
      </c>
      <c r="B39" s="8" t="s">
        <v>40</v>
      </c>
      <c r="C39" s="8" t="s">
        <v>1</v>
      </c>
      <c r="D39" s="13">
        <v>2000</v>
      </c>
      <c r="E39" s="15">
        <f t="shared" si="2"/>
        <v>2</v>
      </c>
      <c r="F39" s="15">
        <f t="shared" si="0"/>
        <v>2</v>
      </c>
      <c r="G39" s="15">
        <f t="shared" si="1"/>
        <v>2</v>
      </c>
      <c r="H39" s="4">
        <v>2000</v>
      </c>
      <c r="I39" s="4">
        <v>2000</v>
      </c>
      <c r="J39" s="2"/>
    </row>
    <row r="40" spans="1:10" ht="45" outlineLevel="3">
      <c r="A40" s="12" t="s">
        <v>11</v>
      </c>
      <c r="B40" s="8" t="s">
        <v>40</v>
      </c>
      <c r="C40" s="8" t="s">
        <v>12</v>
      </c>
      <c r="D40" s="13">
        <v>2000</v>
      </c>
      <c r="E40" s="15">
        <f t="shared" si="2"/>
        <v>2</v>
      </c>
      <c r="F40" s="15">
        <f t="shared" si="0"/>
        <v>2</v>
      </c>
      <c r="G40" s="15">
        <f t="shared" si="1"/>
        <v>2</v>
      </c>
      <c r="H40" s="4">
        <v>2000</v>
      </c>
      <c r="I40" s="4">
        <v>2000</v>
      </c>
      <c r="J40" s="2"/>
    </row>
    <row r="41" spans="1:10" ht="71.25">
      <c r="A41" s="7" t="s">
        <v>41</v>
      </c>
      <c r="B41" s="11" t="s">
        <v>42</v>
      </c>
      <c r="C41" s="11" t="s">
        <v>1</v>
      </c>
      <c r="D41" s="9">
        <v>454048.24</v>
      </c>
      <c r="E41" s="20">
        <f t="shared" si="2"/>
        <v>454.04823999999996</v>
      </c>
      <c r="F41" s="20">
        <f t="shared" si="0"/>
        <v>448.4</v>
      </c>
      <c r="G41" s="20">
        <f t="shared" si="1"/>
        <v>476.2</v>
      </c>
      <c r="H41" s="4">
        <v>448400</v>
      </c>
      <c r="I41" s="4">
        <v>476200</v>
      </c>
      <c r="J41" s="2"/>
    </row>
    <row r="42" spans="1:10" outlineLevel="1">
      <c r="A42" s="12" t="s">
        <v>43</v>
      </c>
      <c r="B42" s="8" t="s">
        <v>44</v>
      </c>
      <c r="C42" s="8" t="s">
        <v>1</v>
      </c>
      <c r="D42" s="13">
        <v>454048.24</v>
      </c>
      <c r="E42" s="15">
        <f t="shared" si="2"/>
        <v>454.04823999999996</v>
      </c>
      <c r="F42" s="15">
        <f t="shared" si="0"/>
        <v>448.4</v>
      </c>
      <c r="G42" s="15">
        <f t="shared" si="1"/>
        <v>476.2</v>
      </c>
      <c r="H42" s="4">
        <v>448400</v>
      </c>
      <c r="I42" s="4">
        <v>476200</v>
      </c>
      <c r="J42" s="2"/>
    </row>
    <row r="43" spans="1:10" outlineLevel="2">
      <c r="A43" s="12" t="s">
        <v>45</v>
      </c>
      <c r="B43" s="8" t="s">
        <v>46</v>
      </c>
      <c r="C43" s="8" t="s">
        <v>1</v>
      </c>
      <c r="D43" s="13">
        <v>454048.24</v>
      </c>
      <c r="E43" s="15">
        <f t="shared" si="2"/>
        <v>454.04823999999996</v>
      </c>
      <c r="F43" s="15">
        <f t="shared" si="0"/>
        <v>448.4</v>
      </c>
      <c r="G43" s="15">
        <f t="shared" si="1"/>
        <v>476.2</v>
      </c>
      <c r="H43" s="4">
        <v>448400</v>
      </c>
      <c r="I43" s="4">
        <v>476200</v>
      </c>
      <c r="J43" s="2"/>
    </row>
    <row r="44" spans="1:10" ht="45" outlineLevel="3">
      <c r="A44" s="12" t="s">
        <v>11</v>
      </c>
      <c r="B44" s="8" t="s">
        <v>46</v>
      </c>
      <c r="C44" s="8" t="s">
        <v>12</v>
      </c>
      <c r="D44" s="13">
        <v>454048.24</v>
      </c>
      <c r="E44" s="15">
        <f t="shared" si="2"/>
        <v>454.04823999999996</v>
      </c>
      <c r="F44" s="15">
        <f t="shared" si="0"/>
        <v>448.4</v>
      </c>
      <c r="G44" s="15">
        <f t="shared" si="1"/>
        <v>476.2</v>
      </c>
      <c r="H44" s="4">
        <v>448400</v>
      </c>
      <c r="I44" s="4">
        <v>476200</v>
      </c>
      <c r="J44" s="2"/>
    </row>
    <row r="45" spans="1:10" ht="85.5">
      <c r="A45" s="7" t="s">
        <v>47</v>
      </c>
      <c r="B45" s="11" t="s">
        <v>48</v>
      </c>
      <c r="C45" s="11" t="s">
        <v>1</v>
      </c>
      <c r="D45" s="9">
        <v>213348</v>
      </c>
      <c r="E45" s="20">
        <f>D45/1000-10-10-15+59.7</f>
        <v>238.048</v>
      </c>
      <c r="F45" s="20">
        <f t="shared" si="0"/>
        <v>149.57120999999998</v>
      </c>
      <c r="G45" s="20">
        <f t="shared" si="1"/>
        <v>168.33885999999998</v>
      </c>
      <c r="H45" s="4">
        <v>149571.21</v>
      </c>
      <c r="I45" s="4">
        <v>168338.86</v>
      </c>
      <c r="J45" s="2"/>
    </row>
    <row r="46" spans="1:10" outlineLevel="1">
      <c r="A46" s="12" t="s">
        <v>49</v>
      </c>
      <c r="B46" s="8" t="s">
        <v>50</v>
      </c>
      <c r="C46" s="8" t="s">
        <v>1</v>
      </c>
      <c r="D46" s="13">
        <v>213348</v>
      </c>
      <c r="E46" s="15">
        <f>D46/1000-10-10-15+59.7</f>
        <v>238.048</v>
      </c>
      <c r="F46" s="15">
        <f t="shared" si="0"/>
        <v>149.57120999999998</v>
      </c>
      <c r="G46" s="15">
        <f t="shared" si="1"/>
        <v>168.33885999999998</v>
      </c>
      <c r="H46" s="4">
        <v>149571.21</v>
      </c>
      <c r="I46" s="4">
        <v>168338.86</v>
      </c>
      <c r="J46" s="2"/>
    </row>
    <row r="47" spans="1:10" outlineLevel="2">
      <c r="A47" s="12" t="s">
        <v>51</v>
      </c>
      <c r="B47" s="8" t="s">
        <v>52</v>
      </c>
      <c r="C47" s="8" t="s">
        <v>1</v>
      </c>
      <c r="D47" s="13">
        <v>118348</v>
      </c>
      <c r="E47" s="15">
        <f>D47/1000-20</f>
        <v>98.347999999999999</v>
      </c>
      <c r="F47" s="15">
        <f t="shared" si="0"/>
        <v>54.571210000000001</v>
      </c>
      <c r="G47" s="15">
        <f t="shared" si="1"/>
        <v>54</v>
      </c>
      <c r="H47" s="4">
        <v>54571.21</v>
      </c>
      <c r="I47" s="4">
        <v>54000</v>
      </c>
      <c r="J47" s="2"/>
    </row>
    <row r="48" spans="1:10" ht="45" outlineLevel="3">
      <c r="A48" s="12" t="s">
        <v>11</v>
      </c>
      <c r="B48" s="8" t="s">
        <v>52</v>
      </c>
      <c r="C48" s="8" t="s">
        <v>12</v>
      </c>
      <c r="D48" s="13">
        <v>88000</v>
      </c>
      <c r="E48" s="15">
        <f>D48/1000-20</f>
        <v>68</v>
      </c>
      <c r="F48" s="15">
        <f t="shared" si="0"/>
        <v>54.571210000000001</v>
      </c>
      <c r="G48" s="15">
        <f t="shared" si="1"/>
        <v>54</v>
      </c>
      <c r="H48" s="4">
        <v>54571.21</v>
      </c>
      <c r="I48" s="4">
        <v>54000</v>
      </c>
      <c r="J48" s="2"/>
    </row>
    <row r="49" spans="1:10" outlineLevel="3">
      <c r="A49" s="12" t="s">
        <v>53</v>
      </c>
      <c r="B49" s="8" t="s">
        <v>52</v>
      </c>
      <c r="C49" s="8" t="s">
        <v>54</v>
      </c>
      <c r="D49" s="13">
        <v>30348</v>
      </c>
      <c r="E49" s="15">
        <f t="shared" si="2"/>
        <v>30.347999999999999</v>
      </c>
      <c r="F49" s="15">
        <f t="shared" si="0"/>
        <v>0</v>
      </c>
      <c r="G49" s="15">
        <f t="shared" si="1"/>
        <v>0</v>
      </c>
      <c r="H49" s="4">
        <v>0</v>
      </c>
      <c r="I49" s="4">
        <v>0</v>
      </c>
      <c r="J49" s="2"/>
    </row>
    <row r="50" spans="1:10" outlineLevel="2">
      <c r="A50" s="12" t="s">
        <v>55</v>
      </c>
      <c r="B50" s="8" t="s">
        <v>56</v>
      </c>
      <c r="C50" s="8" t="s">
        <v>1</v>
      </c>
      <c r="D50" s="13">
        <v>45000</v>
      </c>
      <c r="E50" s="15">
        <f t="shared" si="2"/>
        <v>45</v>
      </c>
      <c r="F50" s="15">
        <f t="shared" si="0"/>
        <v>50</v>
      </c>
      <c r="G50" s="15">
        <f t="shared" si="1"/>
        <v>50</v>
      </c>
      <c r="H50" s="4">
        <v>50000</v>
      </c>
      <c r="I50" s="4">
        <v>50000</v>
      </c>
      <c r="J50" s="2"/>
    </row>
    <row r="51" spans="1:10" ht="45" outlineLevel="3">
      <c r="A51" s="12" t="s">
        <v>11</v>
      </c>
      <c r="B51" s="8" t="s">
        <v>56</v>
      </c>
      <c r="C51" s="8" t="s">
        <v>12</v>
      </c>
      <c r="D51" s="13">
        <v>45000</v>
      </c>
      <c r="E51" s="15">
        <f t="shared" si="2"/>
        <v>45</v>
      </c>
      <c r="F51" s="15">
        <f t="shared" si="0"/>
        <v>50</v>
      </c>
      <c r="G51" s="15">
        <f t="shared" si="1"/>
        <v>50</v>
      </c>
      <c r="H51" s="4">
        <v>50000</v>
      </c>
      <c r="I51" s="4">
        <v>50000</v>
      </c>
      <c r="J51" s="2"/>
    </row>
    <row r="52" spans="1:10" outlineLevel="2">
      <c r="A52" s="12" t="s">
        <v>55</v>
      </c>
      <c r="B52" s="8" t="s">
        <v>57</v>
      </c>
      <c r="C52" s="8" t="s">
        <v>1</v>
      </c>
      <c r="D52" s="13">
        <v>50000</v>
      </c>
      <c r="E52" s="15">
        <f>D52/1000-15</f>
        <v>35</v>
      </c>
      <c r="F52" s="15">
        <f t="shared" si="0"/>
        <v>45</v>
      </c>
      <c r="G52" s="15">
        <f t="shared" si="1"/>
        <v>64.338859999999997</v>
      </c>
      <c r="H52" s="4">
        <v>45000</v>
      </c>
      <c r="I52" s="4">
        <v>64338.86</v>
      </c>
      <c r="J52" s="2"/>
    </row>
    <row r="53" spans="1:10" ht="45" outlineLevel="3">
      <c r="A53" s="12" t="s">
        <v>11</v>
      </c>
      <c r="B53" s="8" t="s">
        <v>57</v>
      </c>
      <c r="C53" s="8" t="s">
        <v>12</v>
      </c>
      <c r="D53" s="13">
        <v>50000</v>
      </c>
      <c r="E53" s="15">
        <f>D53/1000-15</f>
        <v>35</v>
      </c>
      <c r="F53" s="15">
        <f t="shared" si="0"/>
        <v>45</v>
      </c>
      <c r="G53" s="15">
        <f t="shared" si="1"/>
        <v>64.338859999999997</v>
      </c>
      <c r="H53" s="4">
        <v>45000</v>
      </c>
      <c r="I53" s="4">
        <v>64338.86</v>
      </c>
      <c r="J53" s="2"/>
    </row>
    <row r="54" spans="1:10" outlineLevel="3">
      <c r="A54" s="12" t="s">
        <v>91</v>
      </c>
      <c r="B54" s="22" t="s">
        <v>92</v>
      </c>
      <c r="C54" s="22" t="s">
        <v>1</v>
      </c>
      <c r="D54" s="13"/>
      <c r="E54" s="15">
        <f>E55</f>
        <v>59.7</v>
      </c>
      <c r="F54" s="15"/>
      <c r="G54" s="15"/>
      <c r="H54" s="4"/>
      <c r="I54" s="4"/>
      <c r="J54" s="2"/>
    </row>
    <row r="55" spans="1:10" ht="45" outlineLevel="3">
      <c r="A55" s="12" t="s">
        <v>11</v>
      </c>
      <c r="B55" s="22" t="s">
        <v>92</v>
      </c>
      <c r="C55" s="8" t="s">
        <v>12</v>
      </c>
      <c r="D55" s="13"/>
      <c r="E55" s="15">
        <v>59.7</v>
      </c>
      <c r="F55" s="15"/>
      <c r="G55" s="15"/>
      <c r="H55" s="4"/>
      <c r="I55" s="4"/>
      <c r="J55" s="2"/>
    </row>
    <row r="56" spans="1:10" ht="71.25">
      <c r="A56" s="7" t="s">
        <v>58</v>
      </c>
      <c r="B56" s="11" t="s">
        <v>59</v>
      </c>
      <c r="C56" s="11" t="s">
        <v>1</v>
      </c>
      <c r="D56" s="9">
        <v>1456078.42</v>
      </c>
      <c r="E56" s="20">
        <f>D56/1000+3.7+19</f>
        <v>1478.7784199999999</v>
      </c>
      <c r="F56" s="20">
        <f t="shared" si="0"/>
        <v>1304.9716599999999</v>
      </c>
      <c r="G56" s="20">
        <f t="shared" si="1"/>
        <v>1310.0512699999999</v>
      </c>
      <c r="H56" s="4">
        <v>1304971.6599999999</v>
      </c>
      <c r="I56" s="4">
        <v>1310051.27</v>
      </c>
      <c r="J56" s="2"/>
    </row>
    <row r="57" spans="1:10" ht="30" outlineLevel="1">
      <c r="A57" s="12" t="s">
        <v>60</v>
      </c>
      <c r="B57" s="8" t="s">
        <v>61</v>
      </c>
      <c r="C57" s="8" t="s">
        <v>1</v>
      </c>
      <c r="D57" s="13">
        <v>1230278.42</v>
      </c>
      <c r="E57" s="15">
        <f>D57/1000+3.7+19</f>
        <v>1252.9784199999999</v>
      </c>
      <c r="F57" s="15">
        <f t="shared" si="0"/>
        <v>1084.7216599999999</v>
      </c>
      <c r="G57" s="15">
        <f t="shared" si="1"/>
        <v>1089.8012699999999</v>
      </c>
      <c r="H57" s="4">
        <v>1084721.6599999999</v>
      </c>
      <c r="I57" s="4">
        <v>1089801.27</v>
      </c>
      <c r="J57" s="2"/>
    </row>
    <row r="58" spans="1:10" outlineLevel="2">
      <c r="A58" s="12" t="s">
        <v>62</v>
      </c>
      <c r="B58" s="8" t="s">
        <v>63</v>
      </c>
      <c r="C58" s="8" t="s">
        <v>1</v>
      </c>
      <c r="D58" s="13">
        <v>1230278.42</v>
      </c>
      <c r="E58" s="15">
        <f>D58/1000+3.7+19</f>
        <v>1252.9784199999999</v>
      </c>
      <c r="F58" s="15">
        <f t="shared" si="0"/>
        <v>1084.7216599999999</v>
      </c>
      <c r="G58" s="15">
        <f t="shared" si="1"/>
        <v>1089.8012699999999</v>
      </c>
      <c r="H58" s="4">
        <v>1084721.6599999999</v>
      </c>
      <c r="I58" s="4">
        <v>1089801.27</v>
      </c>
      <c r="J58" s="2"/>
    </row>
    <row r="59" spans="1:10" ht="75" outlineLevel="3">
      <c r="A59" s="12" t="s">
        <v>7</v>
      </c>
      <c r="B59" s="8" t="s">
        <v>63</v>
      </c>
      <c r="C59" s="8" t="s">
        <v>8</v>
      </c>
      <c r="D59" s="13">
        <v>656239</v>
      </c>
      <c r="E59" s="15">
        <f t="shared" si="2"/>
        <v>656.23900000000003</v>
      </c>
      <c r="F59" s="15">
        <f t="shared" si="0"/>
        <v>592.38900000000001</v>
      </c>
      <c r="G59" s="15">
        <f t="shared" si="1"/>
        <v>592.38900000000001</v>
      </c>
      <c r="H59" s="4">
        <v>592389</v>
      </c>
      <c r="I59" s="4">
        <v>592389</v>
      </c>
      <c r="J59" s="2"/>
    </row>
    <row r="60" spans="1:10" ht="45" outlineLevel="3">
      <c r="A60" s="12" t="s">
        <v>11</v>
      </c>
      <c r="B60" s="8" t="s">
        <v>63</v>
      </c>
      <c r="C60" s="8" t="s">
        <v>12</v>
      </c>
      <c r="D60" s="13">
        <v>542739.42000000004</v>
      </c>
      <c r="E60" s="15">
        <f>D60/1000+3.7+19</f>
        <v>565.43942000000004</v>
      </c>
      <c r="F60" s="15">
        <f t="shared" si="0"/>
        <v>465.73265999999995</v>
      </c>
      <c r="G60" s="15">
        <f t="shared" si="1"/>
        <v>470.81227000000001</v>
      </c>
      <c r="H60" s="4">
        <v>465732.66</v>
      </c>
      <c r="I60" s="4">
        <v>470812.27</v>
      </c>
      <c r="J60" s="2"/>
    </row>
    <row r="61" spans="1:10" outlineLevel="3">
      <c r="A61" s="12" t="s">
        <v>21</v>
      </c>
      <c r="B61" s="8" t="s">
        <v>63</v>
      </c>
      <c r="C61" s="8" t="s">
        <v>22</v>
      </c>
      <c r="D61" s="13">
        <v>31300</v>
      </c>
      <c r="E61" s="15">
        <f t="shared" si="2"/>
        <v>31.3</v>
      </c>
      <c r="F61" s="15">
        <f t="shared" si="0"/>
        <v>26.6</v>
      </c>
      <c r="G61" s="15">
        <f t="shared" si="1"/>
        <v>26.6</v>
      </c>
      <c r="H61" s="4">
        <v>26600</v>
      </c>
      <c r="I61" s="4">
        <v>26600</v>
      </c>
      <c r="J61" s="2"/>
    </row>
    <row r="62" spans="1:10" ht="45" outlineLevel="1">
      <c r="A62" s="12" t="s">
        <v>64</v>
      </c>
      <c r="B62" s="8" t="s">
        <v>65</v>
      </c>
      <c r="C62" s="8" t="s">
        <v>1</v>
      </c>
      <c r="D62" s="13">
        <v>225800</v>
      </c>
      <c r="E62" s="15">
        <f t="shared" si="2"/>
        <v>225.8</v>
      </c>
      <c r="F62" s="15">
        <f t="shared" si="0"/>
        <v>220.25</v>
      </c>
      <c r="G62" s="15">
        <f t="shared" si="1"/>
        <v>220.25</v>
      </c>
      <c r="H62" s="4">
        <v>220250</v>
      </c>
      <c r="I62" s="4">
        <v>220250</v>
      </c>
      <c r="J62" s="2"/>
    </row>
    <row r="63" spans="1:10" ht="45" outlineLevel="2">
      <c r="A63" s="12" t="s">
        <v>66</v>
      </c>
      <c r="B63" s="8" t="s">
        <v>67</v>
      </c>
      <c r="C63" s="8" t="s">
        <v>1</v>
      </c>
      <c r="D63" s="13">
        <v>215300</v>
      </c>
      <c r="E63" s="15">
        <f t="shared" si="2"/>
        <v>215.3</v>
      </c>
      <c r="F63" s="15">
        <f t="shared" si="0"/>
        <v>209.75</v>
      </c>
      <c r="G63" s="15">
        <f t="shared" si="1"/>
        <v>209.75</v>
      </c>
      <c r="H63" s="4">
        <v>209750</v>
      </c>
      <c r="I63" s="4">
        <v>209750</v>
      </c>
      <c r="J63" s="2"/>
    </row>
    <row r="64" spans="1:10" ht="75" outlineLevel="3">
      <c r="A64" s="12" t="s">
        <v>7</v>
      </c>
      <c r="B64" s="8" t="s">
        <v>67</v>
      </c>
      <c r="C64" s="8" t="s">
        <v>8</v>
      </c>
      <c r="D64" s="13">
        <v>215300</v>
      </c>
      <c r="E64" s="15">
        <f t="shared" si="2"/>
        <v>215.3</v>
      </c>
      <c r="F64" s="15">
        <f t="shared" si="0"/>
        <v>209.75</v>
      </c>
      <c r="G64" s="15">
        <f t="shared" si="1"/>
        <v>209.75</v>
      </c>
      <c r="H64" s="4">
        <v>209750</v>
      </c>
      <c r="I64" s="4">
        <v>209750</v>
      </c>
      <c r="J64" s="2"/>
    </row>
    <row r="65" spans="1:10" ht="45" outlineLevel="2">
      <c r="A65" s="12" t="s">
        <v>68</v>
      </c>
      <c r="B65" s="8" t="s">
        <v>69</v>
      </c>
      <c r="C65" s="8" t="s">
        <v>1</v>
      </c>
      <c r="D65" s="13">
        <v>10500</v>
      </c>
      <c r="E65" s="15">
        <f t="shared" si="2"/>
        <v>10.5</v>
      </c>
      <c r="F65" s="15">
        <f t="shared" si="0"/>
        <v>10.5</v>
      </c>
      <c r="G65" s="15">
        <f t="shared" si="1"/>
        <v>10.5</v>
      </c>
      <c r="H65" s="4">
        <v>10500</v>
      </c>
      <c r="I65" s="4">
        <v>10500</v>
      </c>
      <c r="J65" s="2"/>
    </row>
    <row r="66" spans="1:10" ht="75" outlineLevel="3">
      <c r="A66" s="12" t="s">
        <v>7</v>
      </c>
      <c r="B66" s="8" t="s">
        <v>69</v>
      </c>
      <c r="C66" s="8" t="s">
        <v>8</v>
      </c>
      <c r="D66" s="13">
        <v>10500</v>
      </c>
      <c r="E66" s="15">
        <f t="shared" si="2"/>
        <v>10.5</v>
      </c>
      <c r="F66" s="15">
        <f t="shared" si="0"/>
        <v>10.5</v>
      </c>
      <c r="G66" s="15">
        <f t="shared" si="1"/>
        <v>10.5</v>
      </c>
      <c r="H66" s="4">
        <v>10500</v>
      </c>
      <c r="I66" s="4">
        <v>10500</v>
      </c>
      <c r="J66" s="2"/>
    </row>
    <row r="67" spans="1:10" ht="71.25">
      <c r="A67" s="7" t="s">
        <v>70</v>
      </c>
      <c r="B67" s="11" t="s">
        <v>71</v>
      </c>
      <c r="C67" s="11" t="s">
        <v>1</v>
      </c>
      <c r="D67" s="9">
        <v>710719.37</v>
      </c>
      <c r="E67" s="20">
        <f t="shared" si="2"/>
        <v>710.71937000000003</v>
      </c>
      <c r="F67" s="20">
        <f t="shared" si="0"/>
        <v>636.85365000000002</v>
      </c>
      <c r="G67" s="20">
        <f t="shared" si="1"/>
        <v>638.53938000000005</v>
      </c>
      <c r="H67" s="4">
        <v>636853.65</v>
      </c>
      <c r="I67" s="4">
        <v>638539.38</v>
      </c>
      <c r="J67" s="2"/>
    </row>
    <row r="68" spans="1:10" ht="30" outlineLevel="1">
      <c r="A68" s="12" t="s">
        <v>60</v>
      </c>
      <c r="B68" s="8" t="s">
        <v>72</v>
      </c>
      <c r="C68" s="8" t="s">
        <v>1</v>
      </c>
      <c r="D68" s="13">
        <v>484389.37</v>
      </c>
      <c r="E68" s="15">
        <f t="shared" si="2"/>
        <v>484.38936999999999</v>
      </c>
      <c r="F68" s="15">
        <f t="shared" si="0"/>
        <v>416.60365000000002</v>
      </c>
      <c r="G68" s="15">
        <f t="shared" si="1"/>
        <v>418.28937999999999</v>
      </c>
      <c r="H68" s="4">
        <v>416603.65</v>
      </c>
      <c r="I68" s="4">
        <v>418289.38</v>
      </c>
      <c r="J68" s="2"/>
    </row>
    <row r="69" spans="1:10" outlineLevel="2">
      <c r="A69" s="12" t="s">
        <v>73</v>
      </c>
      <c r="B69" s="8" t="s">
        <v>74</v>
      </c>
      <c r="C69" s="8" t="s">
        <v>1</v>
      </c>
      <c r="D69" s="13">
        <v>484389.37</v>
      </c>
      <c r="E69" s="15">
        <f t="shared" si="2"/>
        <v>484.38936999999999</v>
      </c>
      <c r="F69" s="15">
        <f t="shared" si="0"/>
        <v>416.60365000000002</v>
      </c>
      <c r="G69" s="15">
        <f t="shared" si="1"/>
        <v>418.28937999999999</v>
      </c>
      <c r="H69" s="4">
        <v>416603.65</v>
      </c>
      <c r="I69" s="4">
        <v>418289.38</v>
      </c>
      <c r="J69" s="2"/>
    </row>
    <row r="70" spans="1:10" ht="75" outlineLevel="3">
      <c r="A70" s="12" t="s">
        <v>7</v>
      </c>
      <c r="B70" s="8" t="s">
        <v>74</v>
      </c>
      <c r="C70" s="8" t="s">
        <v>8</v>
      </c>
      <c r="D70" s="13">
        <v>304336</v>
      </c>
      <c r="E70" s="15">
        <f t="shared" si="2"/>
        <v>304.33600000000001</v>
      </c>
      <c r="F70" s="15">
        <f t="shared" si="0"/>
        <v>240.90299999999999</v>
      </c>
      <c r="G70" s="15">
        <f t="shared" si="1"/>
        <v>240.90299999999999</v>
      </c>
      <c r="H70" s="4">
        <v>240903</v>
      </c>
      <c r="I70" s="4">
        <v>240903</v>
      </c>
      <c r="J70" s="2"/>
    </row>
    <row r="71" spans="1:10" ht="45" outlineLevel="3">
      <c r="A71" s="12" t="s">
        <v>11</v>
      </c>
      <c r="B71" s="8" t="s">
        <v>74</v>
      </c>
      <c r="C71" s="8" t="s">
        <v>12</v>
      </c>
      <c r="D71" s="13">
        <v>177133.37</v>
      </c>
      <c r="E71" s="15">
        <f t="shared" si="2"/>
        <v>177.13336999999999</v>
      </c>
      <c r="F71" s="15">
        <f t="shared" si="0"/>
        <v>175.70065</v>
      </c>
      <c r="G71" s="15">
        <f t="shared" si="1"/>
        <v>177.38638</v>
      </c>
      <c r="H71" s="4">
        <v>175700.65</v>
      </c>
      <c r="I71" s="4">
        <v>177386.38</v>
      </c>
      <c r="J71" s="2"/>
    </row>
    <row r="72" spans="1:10" outlineLevel="3">
      <c r="A72" s="12" t="s">
        <v>21</v>
      </c>
      <c r="B72" s="8" t="s">
        <v>74</v>
      </c>
      <c r="C72" s="8" t="s">
        <v>22</v>
      </c>
      <c r="D72" s="13">
        <v>2920</v>
      </c>
      <c r="E72" s="15">
        <f t="shared" si="2"/>
        <v>2.92</v>
      </c>
      <c r="F72" s="15">
        <f t="shared" si="0"/>
        <v>0</v>
      </c>
      <c r="G72" s="15">
        <f t="shared" si="1"/>
        <v>0</v>
      </c>
      <c r="H72" s="4">
        <v>0</v>
      </c>
      <c r="I72" s="4">
        <v>0</v>
      </c>
      <c r="J72" s="2"/>
    </row>
    <row r="73" spans="1:10" outlineLevel="1">
      <c r="A73" s="12" t="s">
        <v>75</v>
      </c>
      <c r="B73" s="8" t="s">
        <v>76</v>
      </c>
      <c r="C73" s="8" t="s">
        <v>1</v>
      </c>
      <c r="D73" s="13">
        <v>226330</v>
      </c>
      <c r="E73" s="15">
        <f t="shared" si="2"/>
        <v>226.33</v>
      </c>
      <c r="F73" s="15">
        <f t="shared" si="0"/>
        <v>220.25</v>
      </c>
      <c r="G73" s="15">
        <f t="shared" si="1"/>
        <v>220.25</v>
      </c>
      <c r="H73" s="4">
        <v>220250</v>
      </c>
      <c r="I73" s="4">
        <v>220250</v>
      </c>
      <c r="J73" s="2"/>
    </row>
    <row r="74" spans="1:10" ht="45" outlineLevel="2">
      <c r="A74" s="12" t="s">
        <v>66</v>
      </c>
      <c r="B74" s="8" t="s">
        <v>77</v>
      </c>
      <c r="C74" s="8" t="s">
        <v>1</v>
      </c>
      <c r="D74" s="13">
        <v>215300</v>
      </c>
      <c r="E74" s="15">
        <f t="shared" si="2"/>
        <v>215.3</v>
      </c>
      <c r="F74" s="15">
        <f t="shared" si="0"/>
        <v>209.75</v>
      </c>
      <c r="G74" s="15">
        <f t="shared" si="1"/>
        <v>209.75</v>
      </c>
      <c r="H74" s="4">
        <v>209750</v>
      </c>
      <c r="I74" s="4">
        <v>209750</v>
      </c>
      <c r="J74" s="2"/>
    </row>
    <row r="75" spans="1:10" ht="75" outlineLevel="3">
      <c r="A75" s="12" t="s">
        <v>7</v>
      </c>
      <c r="B75" s="8" t="s">
        <v>77</v>
      </c>
      <c r="C75" s="8" t="s">
        <v>8</v>
      </c>
      <c r="D75" s="13">
        <v>215300</v>
      </c>
      <c r="E75" s="15">
        <f t="shared" si="2"/>
        <v>215.3</v>
      </c>
      <c r="F75" s="15">
        <f t="shared" si="0"/>
        <v>209.75</v>
      </c>
      <c r="G75" s="15">
        <f t="shared" si="1"/>
        <v>209.75</v>
      </c>
      <c r="H75" s="4">
        <v>209750</v>
      </c>
      <c r="I75" s="4">
        <v>209750</v>
      </c>
      <c r="J75" s="2"/>
    </row>
    <row r="76" spans="1:10" ht="45" outlineLevel="2">
      <c r="A76" s="12" t="s">
        <v>68</v>
      </c>
      <c r="B76" s="8" t="s">
        <v>78</v>
      </c>
      <c r="C76" s="8" t="s">
        <v>1</v>
      </c>
      <c r="D76" s="13">
        <v>11030</v>
      </c>
      <c r="E76" s="15">
        <f t="shared" si="2"/>
        <v>11.03</v>
      </c>
      <c r="F76" s="15">
        <f t="shared" si="0"/>
        <v>10.5</v>
      </c>
      <c r="G76" s="15">
        <f t="shared" si="1"/>
        <v>10.5</v>
      </c>
      <c r="H76" s="4">
        <v>10500</v>
      </c>
      <c r="I76" s="4">
        <v>10500</v>
      </c>
      <c r="J76" s="2"/>
    </row>
    <row r="77" spans="1:10" ht="75" outlineLevel="3">
      <c r="A77" s="12" t="s">
        <v>7</v>
      </c>
      <c r="B77" s="8" t="s">
        <v>78</v>
      </c>
      <c r="C77" s="8" t="s">
        <v>8</v>
      </c>
      <c r="D77" s="13">
        <v>11030</v>
      </c>
      <c r="E77" s="15">
        <f t="shared" si="2"/>
        <v>11.03</v>
      </c>
      <c r="F77" s="15">
        <f t="shared" si="0"/>
        <v>10.5</v>
      </c>
      <c r="G77" s="15">
        <f t="shared" si="1"/>
        <v>10.5</v>
      </c>
      <c r="H77" s="4">
        <v>10500</v>
      </c>
      <c r="I77" s="4">
        <v>10500</v>
      </c>
      <c r="J77" s="2"/>
    </row>
  </sheetData>
  <mergeCells count="3">
    <mergeCell ref="A6:E6"/>
    <mergeCell ref="A7:E7"/>
    <mergeCell ref="A8:I8"/>
  </mergeCells>
  <pageMargins left="0.78740157480314965" right="0.59055118110236227" top="0.59055118110236227" bottom="0.59055118110236227" header="0.39370078740157483" footer="0.51181102362204722"/>
  <pageSetup paperSize="9" scale="90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BUDGET_03\Budget_03</dc:creator>
  <cp:lastModifiedBy>Budget_03</cp:lastModifiedBy>
  <cp:lastPrinted>2019-04-29T12:03:02Z</cp:lastPrinted>
  <dcterms:created xsi:type="dcterms:W3CDTF">2019-04-18T07:31:42Z</dcterms:created>
  <dcterms:modified xsi:type="dcterms:W3CDTF">2019-05-22T07:32:00Z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15_21_48)(3).xls</vt:lpwstr>
  </property>
  <property fmtid="{D5CDD505-2E9C-101B-9397-08002B2CF9AE}" pid="3" name="Название отчета">
    <vt:lpwstr>Вариант (новый от 29.03.2017 15_21_48)(3).xls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