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6B~1\AppData\Local\Temp\Rar$DIa5184.18362\"/>
    </mc:Choice>
  </mc:AlternateContent>
  <bookViews>
    <workbookView xWindow="-120" yWindow="-120" windowWidth="20730" windowHeight="11160" tabRatio="500"/>
  </bookViews>
  <sheets>
    <sheet name="Оценка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1" l="1"/>
  <c r="N36" i="1"/>
  <c r="N35" i="1" s="1"/>
  <c r="N34" i="1"/>
  <c r="N33" i="1" s="1"/>
  <c r="N31" i="1"/>
  <c r="N30" i="1"/>
  <c r="N29" i="1" s="1"/>
  <c r="N28" i="1"/>
  <c r="N24" i="1" s="1"/>
  <c r="N19" i="1"/>
  <c r="N18" i="1" s="1"/>
  <c r="N22" i="1"/>
  <c r="N17" i="1"/>
  <c r="N11" i="1"/>
  <c r="N9" i="1"/>
  <c r="N8" i="1" s="1"/>
  <c r="N7" i="1" s="1"/>
  <c r="L24" i="1"/>
  <c r="K24" i="1"/>
  <c r="J24" i="1"/>
  <c r="N20" i="1"/>
  <c r="L20" i="1"/>
  <c r="K20" i="1"/>
  <c r="J20" i="1"/>
  <c r="M36" i="1"/>
  <c r="M34" i="1"/>
  <c r="M32" i="1"/>
  <c r="M31" i="1"/>
  <c r="M30" i="1"/>
  <c r="M28" i="1"/>
  <c r="M27" i="1"/>
  <c r="M26" i="1"/>
  <c r="M25" i="1"/>
  <c r="M24" i="1" s="1"/>
  <c r="M22" i="1"/>
  <c r="M21" i="1"/>
  <c r="M20" i="1" s="1"/>
  <c r="M19" i="1"/>
  <c r="M17" i="1"/>
  <c r="M16" i="1"/>
  <c r="M15" i="1"/>
  <c r="M14" i="1"/>
  <c r="M13" i="1"/>
  <c r="M12" i="1"/>
  <c r="M11" i="1"/>
  <c r="M8" i="1" s="1"/>
  <c r="M9" i="1"/>
  <c r="J8" i="1" l="1"/>
  <c r="K8" i="1" l="1"/>
  <c r="N37" i="1" l="1"/>
  <c r="O37" i="1" s="1"/>
  <c r="L35" i="1"/>
  <c r="K35" i="1"/>
  <c r="J35" i="1"/>
  <c r="L33" i="1"/>
  <c r="K33" i="1"/>
  <c r="J33" i="1"/>
  <c r="L29" i="1"/>
  <c r="K29" i="1"/>
  <c r="J29" i="1"/>
  <c r="L18" i="1"/>
  <c r="K18" i="1"/>
  <c r="J18" i="1"/>
  <c r="M18" i="1" l="1"/>
  <c r="L7" i="1"/>
  <c r="M35" i="1"/>
  <c r="M33" i="1"/>
  <c r="M29" i="1"/>
  <c r="K7" i="1"/>
  <c r="J7" i="1"/>
  <c r="M7" i="1" l="1"/>
</calcChain>
</file>

<file path=xl/sharedStrings.xml><?xml version="1.0" encoding="utf-8"?>
<sst xmlns="http://schemas.openxmlformats.org/spreadsheetml/2006/main" count="189" uniqueCount="92">
  <si>
    <t>ФКР
Код</t>
  </si>
  <si>
    <t>ФКР
Описание</t>
  </si>
  <si>
    <t>Формула
Наименование расхода</t>
  </si>
  <si>
    <t>Формула
Раздел</t>
  </si>
  <si>
    <t>Формула
Подраздел</t>
  </si>
  <si>
    <t>ЦС_МР
Код</t>
  </si>
  <si>
    <t>ЦС_МР
Описание</t>
  </si>
  <si>
    <t>ВР_МР
Код</t>
  </si>
  <si>
    <t>ВР_МР
Описание</t>
  </si>
  <si>
    <t>Формула
Сумма всего (тыс.рублей)</t>
  </si>
  <si>
    <t>Оценка ожидаемого исполнения бюджета муниципального образования по РАСХОДАМ</t>
  </si>
  <si>
    <t>тыс. рублей</t>
  </si>
  <si>
    <t>ФКР Код</t>
  </si>
  <si>
    <t>ФКР Описание</t>
  </si>
  <si>
    <t>Наименование расхода</t>
  </si>
  <si>
    <t>Раздел</t>
  </si>
  <si>
    <t>Подраздел</t>
  </si>
  <si>
    <t>ЦС_МР Код</t>
  </si>
  <si>
    <t>ЦС_МР Описание</t>
  </si>
  <si>
    <t>ВР_МР Код</t>
  </si>
  <si>
    <t>ВР_МР Описание</t>
  </si>
  <si>
    <t>0000</t>
  </si>
  <si>
    <t>Все</t>
  </si>
  <si>
    <t>Всего расходов</t>
  </si>
  <si>
    <t>00</t>
  </si>
  <si>
    <t>0000000</t>
  </si>
  <si>
    <t>000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</si>
  <si>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</si>
  <si>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</si>
  <si>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</si>
  <si>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</si>
  <si>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органа местного самоуправления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</si>
  <si>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</si>
  <si>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</si>
  <si>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</si>
  <si>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</si>
  <si>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</si>
  <si>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</si>
  <si>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</si>
  <si>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</si>
  <si>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</si>
  <si>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проведения выборов и референдумов</t>
  </si>
  <si>
    <t>07</t>
  </si>
  <si>
    <t>0112</t>
  </si>
  <si>
    <t>Резервные фонды</t>
  </si>
  <si>
    <t>11</t>
  </si>
  <si>
    <t>0114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</si>
  <si>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</si>
  <si>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</si>
  <si>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</si>
  <si>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</si>
  <si>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</si>
  <si>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</si>
  <si>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</si>
  <si>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</si>
  <si>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10</t>
  </si>
  <si>
    <t>14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</si>
  <si>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</si>
  <si>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</si>
  <si>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</si>
  <si>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</si>
  <si>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</si>
  <si>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</si>
  <si>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</si>
  <si>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</t>
  </si>
  <si>
    <t>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</si>
  <si>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</si>
  <si>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</si>
  <si>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</si>
  <si>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</si>
  <si>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Жилищное хозяйство</t>
  </si>
  <si>
    <t>0502</t>
  </si>
  <si>
    <t>Коммунальное хозяйство</t>
  </si>
  <si>
    <t>Благоустройство</t>
  </si>
  <si>
    <t>0800</t>
  </si>
  <si>
    <t>Культура, кинематография, средства массовой информации</t>
  </si>
  <si>
    <t>08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</si>
  <si>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</si>
  <si>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</si>
  <si>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</si>
  <si>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</si>
  <si>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</si>
  <si>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</si>
  <si>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</si>
  <si>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</si>
  <si>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Отклонение ожидаемого исполнения от плана 2022 (+,-)</t>
  </si>
  <si>
    <t>Первоначальный план на 2023 год</t>
  </si>
  <si>
    <t>Уточненный план на 01.11.2023</t>
  </si>
  <si>
    <t>Ожидаемые расходы            ноябрь-декабрь 2023</t>
  </si>
  <si>
    <t>Ожидаемое исполнение бюджета за 2023 год</t>
  </si>
  <si>
    <t>12</t>
  </si>
  <si>
    <t>Фактические расходы за 10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</si>
</sst>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0000"/>
  </numFmts>
  <fonts count="17" x14ac:knownFonts="1">
    <font>
      <sz val="10"/>
      <name val="Arial"/>
      <family val="2"/>
      <charset val="204"/>
    </font>
    <font>
      <i/>
      <sz val="10"/>
      <name val="Arial Cyr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49" fontId="3" fillId="0" borderId="0" xfId="0" applyNumberFormat="1" applyFont="1"/>
    <xf numFmtId="0" fontId="3" fillId="0" borderId="0" xfId="0" applyFont="1"/>
    <xf numFmtId="0" fontId="2" fillId="0" borderId="0" xfId="0" applyFont="1" applyAlignment="1">
      <alignment wrapText="1"/>
    </xf>
    <xf numFmtId="0" fontId="5" fillId="0" borderId="0" xfId="0" applyFont="1"/>
    <xf numFmtId="49" fontId="2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6" fillId="0" borderId="0" xfId="0" applyNumberFormat="1" applyFont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8" fillId="0" borderId="1" xfId="0" applyNumberFormat="1" applyFont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6" fillId="0" borderId="0" xfId="0" applyFont="1"/>
    <xf numFmtId="49" fontId="9" fillId="0" borderId="0" xfId="0" applyNumberFormat="1" applyFont="1"/>
    <xf numFmtId="164" fontId="11" fillId="0" borderId="1" xfId="0" applyNumberFormat="1" applyFont="1" applyBorder="1"/>
    <xf numFmtId="0" fontId="9" fillId="0" borderId="0" xfId="0" applyFont="1"/>
    <xf numFmtId="164" fontId="11" fillId="2" borderId="1" xfId="0" applyNumberFormat="1" applyFont="1" applyFill="1" applyBorder="1"/>
    <xf numFmtId="165" fontId="10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/>
    <xf numFmtId="164" fontId="11" fillId="2" borderId="1" xfId="0" applyNumberFormat="1" applyFont="1" applyFill="1" applyBorder="1" applyAlignment="1">
      <alignment horizontal="right"/>
    </xf>
    <xf numFmtId="49" fontId="12" fillId="0" borderId="0" xfId="0" applyNumberFormat="1" applyFont="1"/>
    <xf numFmtId="165" fontId="7" fillId="0" borderId="1" xfId="0" applyNumberFormat="1" applyFont="1" applyBorder="1" applyAlignment="1">
      <alignment wrapText="1"/>
    </xf>
    <xf numFmtId="0" fontId="12" fillId="0" borderId="0" xfId="0" applyFont="1"/>
    <xf numFmtId="164" fontId="13" fillId="0" borderId="1" xfId="0" applyNumberFormat="1" applyFont="1" applyBorder="1" applyAlignment="1">
      <alignment horizontal="right"/>
    </xf>
    <xf numFmtId="49" fontId="14" fillId="0" borderId="0" xfId="0" applyNumberFormat="1" applyFont="1"/>
    <xf numFmtId="0" fontId="14" fillId="0" borderId="0" xfId="0" applyFont="1"/>
    <xf numFmtId="165" fontId="7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/>
    <xf numFmtId="0" fontId="9" fillId="2" borderId="0" xfId="0" applyFont="1" applyFill="1"/>
    <xf numFmtId="0" fontId="14" fillId="2" borderId="0" xfId="0" applyFont="1" applyFill="1"/>
    <xf numFmtId="165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6" fillId="0" borderId="1" xfId="0" applyNumberFormat="1" applyFont="1" applyBorder="1"/>
    <xf numFmtId="164" fontId="13" fillId="0" borderId="1" xfId="0" applyNumberFormat="1" applyFont="1" applyBorder="1"/>
    <xf numFmtId="165" fontId="16" fillId="2" borderId="1" xfId="0" applyNumberFormat="1" applyFont="1" applyFill="1" applyBorder="1" applyAlignment="1">
      <alignment wrapText="1"/>
    </xf>
    <xf numFmtId="49" fontId="16" fillId="2" borderId="1" xfId="0" applyNumberFormat="1" applyFont="1" applyFill="1" applyBorder="1" applyAlignment="1">
      <alignment horizontal="center"/>
    </xf>
    <xf numFmtId="49" fontId="16" fillId="2" borderId="1" xfId="0" applyNumberFormat="1" applyFont="1" applyFill="1" applyBorder="1"/>
    <xf numFmtId="164" fontId="13" fillId="2" borderId="1" xfId="0" applyNumberFormat="1" applyFont="1" applyFill="1" applyBorder="1" applyAlignment="1">
      <alignment horizontal="right"/>
    </xf>
    <xf numFmtId="164" fontId="13" fillId="2" borderId="1" xfId="0" applyNumberFormat="1" applyFont="1" applyFill="1" applyBorder="1"/>
    <xf numFmtId="164" fontId="8" fillId="0" borderId="1" xfId="0" applyNumberFormat="1" applyFont="1" applyBorder="1"/>
    <xf numFmtId="165" fontId="15" fillId="0" borderId="1" xfId="0" applyNumberFormat="1" applyFont="1" applyBorder="1" applyAlignment="1">
      <alignment wrapText="1"/>
    </xf>
    <xf numFmtId="164" fontId="6" fillId="0" borderId="0" xfId="0" applyNumberFormat="1" applyFont="1"/>
    <xf numFmtId="49" fontId="4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tabSelected="1" topLeftCell="C2" workbookViewId="0">
      <selection activeCell="Q18" sqref="Q18"/>
    </sheetView>
  </sheetViews>
  <sheetFormatPr defaultColWidth="9" defaultRowHeight="12.75" x14ac:dyDescent="0.2"/>
  <cols>
    <col min="1" max="2" width="9" style="1" hidden="1" customWidth="1"/>
    <col min="3" max="3" width="66" style="1" customWidth="1"/>
    <col min="4" max="4" width="6.85546875" style="2" customWidth="1"/>
    <col min="5" max="5" width="6" style="2" customWidth="1"/>
    <col min="6" max="8" width="9" style="2" hidden="1" customWidth="1"/>
    <col min="9" max="9" width="9" style="1" hidden="1" customWidth="1"/>
    <col min="10" max="10" width="11.5703125" style="1" customWidth="1"/>
    <col min="11" max="11" width="12.85546875" customWidth="1"/>
    <col min="12" max="12" width="12.7109375" customWidth="1"/>
    <col min="13" max="13" width="14" customWidth="1"/>
    <col min="14" max="14" width="12.85546875" customWidth="1"/>
    <col min="15" max="15" width="12.140625" hidden="1" customWidth="1"/>
    <col min="17" max="17" width="12.140625" customWidth="1"/>
  </cols>
  <sheetData>
    <row r="1" spans="1:17" s="5" customFormat="1" ht="63.75" hidden="1" x14ac:dyDescent="0.2">
      <c r="A1" s="3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3" t="s">
        <v>8</v>
      </c>
      <c r="J1" s="3"/>
      <c r="K1" s="5" t="s">
        <v>9</v>
      </c>
    </row>
    <row r="2" spans="1:17" s="9" customFormat="1" ht="15.75" x14ac:dyDescent="0.25">
      <c r="A2" s="6"/>
      <c r="B2" s="6"/>
      <c r="C2" s="7"/>
      <c r="D2" s="7"/>
      <c r="E2" s="7"/>
      <c r="F2" s="7"/>
      <c r="G2" s="7"/>
      <c r="H2" s="8"/>
      <c r="I2" s="6"/>
      <c r="J2" s="6"/>
    </row>
    <row r="3" spans="1:17" s="9" customFormat="1" ht="18.75" x14ac:dyDescent="0.3">
      <c r="A3" s="6"/>
      <c r="B3" s="6"/>
      <c r="C3" s="54" t="s">
        <v>10</v>
      </c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7" s="9" customFormat="1" ht="15.75" x14ac:dyDescent="0.25">
      <c r="A4" s="6"/>
      <c r="B4" s="6"/>
      <c r="C4" s="55"/>
      <c r="D4" s="55"/>
      <c r="E4" s="55"/>
      <c r="F4" s="55"/>
      <c r="G4" s="55"/>
      <c r="H4" s="55"/>
      <c r="I4" s="6"/>
      <c r="J4" s="6"/>
      <c r="N4" s="10"/>
    </row>
    <row r="5" spans="1:17" s="9" customFormat="1" x14ac:dyDescent="0.2">
      <c r="A5" s="6"/>
      <c r="B5" s="6"/>
      <c r="C5" s="6"/>
      <c r="D5" s="11"/>
      <c r="E5" s="11"/>
      <c r="F5" s="11"/>
      <c r="G5" s="11"/>
      <c r="H5" s="11"/>
      <c r="I5" s="6"/>
      <c r="J5" s="6"/>
      <c r="N5" s="9" t="s">
        <v>11</v>
      </c>
      <c r="O5" s="9" t="s">
        <v>11</v>
      </c>
    </row>
    <row r="6" spans="1:17" s="15" customFormat="1" ht="63.75" x14ac:dyDescent="0.2">
      <c r="A6" s="12" t="s">
        <v>12</v>
      </c>
      <c r="B6" s="12" t="s">
        <v>13</v>
      </c>
      <c r="C6" s="13" t="s">
        <v>14</v>
      </c>
      <c r="D6" s="13" t="s">
        <v>15</v>
      </c>
      <c r="E6" s="13" t="s">
        <v>16</v>
      </c>
      <c r="F6" s="13" t="s">
        <v>17</v>
      </c>
      <c r="G6" s="13" t="s">
        <v>18</v>
      </c>
      <c r="H6" s="13" t="s">
        <v>19</v>
      </c>
      <c r="I6" s="13" t="s">
        <v>20</v>
      </c>
      <c r="J6" s="13" t="s">
        <v>86</v>
      </c>
      <c r="K6" s="14" t="s">
        <v>87</v>
      </c>
      <c r="L6" s="14" t="s">
        <v>91</v>
      </c>
      <c r="M6" s="14" t="s">
        <v>88</v>
      </c>
      <c r="N6" s="14" t="s">
        <v>89</v>
      </c>
      <c r="O6" s="14" t="s">
        <v>85</v>
      </c>
    </row>
    <row r="7" spans="1:17" s="22" customFormat="1" ht="14.25" x14ac:dyDescent="0.2">
      <c r="A7" s="16" t="s">
        <v>21</v>
      </c>
      <c r="B7" s="16" t="s">
        <v>22</v>
      </c>
      <c r="C7" s="17" t="s">
        <v>23</v>
      </c>
      <c r="D7" s="18" t="s">
        <v>24</v>
      </c>
      <c r="E7" s="18" t="s">
        <v>24</v>
      </c>
      <c r="F7" s="18" t="s">
        <v>25</v>
      </c>
      <c r="G7" s="18"/>
      <c r="H7" s="18" t="s">
        <v>26</v>
      </c>
      <c r="I7" s="19"/>
      <c r="J7" s="20">
        <f>J8+J18+J20+J24+J29+J33+J35</f>
        <v>9173</v>
      </c>
      <c r="K7" s="20">
        <f>K8+K18+K20+K24+K29+K33+K35</f>
        <v>11273.900000000001</v>
      </c>
      <c r="L7" s="20">
        <f>L8+L18+L20+L24+L29+L33+L35</f>
        <v>8786.7999999999993</v>
      </c>
      <c r="M7" s="20">
        <f>M8+M18+M20+M24+M29+M33+M35</f>
        <v>2471.0000000000005</v>
      </c>
      <c r="N7" s="20">
        <f>N8+N18+N20+N24+N29+N33+N35</f>
        <v>10837.5</v>
      </c>
      <c r="O7" s="20"/>
      <c r="Q7" s="53"/>
    </row>
    <row r="8" spans="1:17" s="22" customFormat="1" ht="14.25" x14ac:dyDescent="0.2">
      <c r="A8" s="16" t="s">
        <v>27</v>
      </c>
      <c r="B8" s="16" t="s">
        <v>28</v>
      </c>
      <c r="C8" s="17" t="s">
        <v>28</v>
      </c>
      <c r="D8" s="18" t="s">
        <v>29</v>
      </c>
      <c r="E8" s="18" t="s">
        <v>24</v>
      </c>
      <c r="F8" s="18" t="s">
        <v>25</v>
      </c>
      <c r="G8" s="18"/>
      <c r="H8" s="18" t="s">
        <v>26</v>
      </c>
      <c r="I8" s="19"/>
      <c r="J8" s="20">
        <f>J9+J10+J11+J12+J13+J14+J16+J17+J15</f>
        <v>3169.2</v>
      </c>
      <c r="K8" s="20">
        <f>K9+K10+K11+K12+K13+K14+K16+K17+K15</f>
        <v>3638.3</v>
      </c>
      <c r="L8" s="20">
        <f>L9+L10+L11+L12+L13+L14+L16+L17+L15</f>
        <v>2930.4</v>
      </c>
      <c r="M8" s="20">
        <f>M9+M10+M11+M12+M13+M14+M16+M17+M15</f>
        <v>707.89999999999986</v>
      </c>
      <c r="N8" s="20">
        <f>N9+N10+N11+N12+N13+N14+N16+N17+N15</f>
        <v>3638.3</v>
      </c>
      <c r="O8" s="20"/>
      <c r="Q8" s="53"/>
    </row>
    <row r="9" spans="1:17" s="25" customFormat="1" ht="26.25" customHeight="1" x14ac:dyDescent="0.25">
      <c r="A9" s="23" t="s">
        <v>30</v>
      </c>
      <c r="B9" s="23" t="s">
        <v>31</v>
      </c>
      <c r="C9" s="42" t="s">
        <v>31</v>
      </c>
      <c r="D9" s="43" t="s">
        <v>29</v>
      </c>
      <c r="E9" s="43" t="s">
        <v>32</v>
      </c>
      <c r="F9" s="43" t="s">
        <v>25</v>
      </c>
      <c r="G9" s="43"/>
      <c r="H9" s="43" t="s">
        <v>26</v>
      </c>
      <c r="I9" s="44"/>
      <c r="J9" s="34">
        <v>666.1</v>
      </c>
      <c r="K9" s="45">
        <v>727.8</v>
      </c>
      <c r="L9" s="45">
        <v>599.1</v>
      </c>
      <c r="M9" s="45">
        <f>K9-L9</f>
        <v>128.69999999999993</v>
      </c>
      <c r="N9" s="45">
        <f>K9</f>
        <v>727.8</v>
      </c>
      <c r="O9" s="24"/>
      <c r="Q9" s="53"/>
    </row>
    <row r="10" spans="1:17" s="25" customFormat="1" ht="27.75" hidden="1" customHeight="1" x14ac:dyDescent="0.25">
      <c r="A10" s="23" t="s">
        <v>33</v>
      </c>
      <c r="B10" s="23" t="s">
        <v>34</v>
      </c>
      <c r="C10" s="42" t="s">
        <v>34</v>
      </c>
      <c r="D10" s="43" t="s">
        <v>29</v>
      </c>
      <c r="E10" s="43" t="s">
        <v>35</v>
      </c>
      <c r="F10" s="43" t="s">
        <v>25</v>
      </c>
      <c r="G10" s="43"/>
      <c r="H10" s="43" t="s">
        <v>26</v>
      </c>
      <c r="I10" s="44"/>
      <c r="J10" s="34"/>
      <c r="K10" s="45"/>
      <c r="L10" s="45"/>
      <c r="M10" s="45"/>
      <c r="N10" s="45"/>
      <c r="O10" s="24"/>
      <c r="Q10" s="53"/>
    </row>
    <row r="11" spans="1:17" s="25" customFormat="1" ht="39" x14ac:dyDescent="0.25">
      <c r="A11" s="23" t="s">
        <v>36</v>
      </c>
      <c r="B11" s="23" t="s">
        <v>37</v>
      </c>
      <c r="C11" s="42" t="s">
        <v>37</v>
      </c>
      <c r="D11" s="43" t="s">
        <v>29</v>
      </c>
      <c r="E11" s="43" t="s">
        <v>38</v>
      </c>
      <c r="F11" s="43" t="s">
        <v>25</v>
      </c>
      <c r="G11" s="43"/>
      <c r="H11" s="43" t="s">
        <v>26</v>
      </c>
      <c r="I11" s="44"/>
      <c r="J11" s="34">
        <v>1739.5</v>
      </c>
      <c r="K11" s="45">
        <v>1921.7</v>
      </c>
      <c r="L11" s="45">
        <v>1532.9</v>
      </c>
      <c r="M11" s="45">
        <f t="shared" ref="M11:M36" si="0">K11-L11</f>
        <v>388.79999999999995</v>
      </c>
      <c r="N11" s="45">
        <f>K11</f>
        <v>1921.7</v>
      </c>
      <c r="O11" s="24"/>
      <c r="Q11" s="53"/>
    </row>
    <row r="12" spans="1:17" s="25" customFormat="1" ht="15" hidden="1" x14ac:dyDescent="0.25">
      <c r="A12" s="23"/>
      <c r="B12" s="23"/>
      <c r="C12" s="42" t="s">
        <v>39</v>
      </c>
      <c r="D12" s="43" t="s">
        <v>29</v>
      </c>
      <c r="E12" s="43" t="s">
        <v>40</v>
      </c>
      <c r="F12" s="43" t="s">
        <v>25</v>
      </c>
      <c r="G12" s="43"/>
      <c r="H12" s="43" t="s">
        <v>26</v>
      </c>
      <c r="I12" s="44"/>
      <c r="J12" s="34">
        <v>0</v>
      </c>
      <c r="K12" s="45">
        <v>0</v>
      </c>
      <c r="L12" s="45"/>
      <c r="M12" s="45">
        <f t="shared" si="0"/>
        <v>0</v>
      </c>
      <c r="N12" s="45"/>
      <c r="O12" s="24"/>
      <c r="Q12" s="53"/>
    </row>
    <row r="13" spans="1:17" s="25" customFormat="1" ht="15" hidden="1" x14ac:dyDescent="0.25">
      <c r="A13" s="23"/>
      <c r="B13" s="23"/>
      <c r="C13" s="42"/>
      <c r="D13" s="43"/>
      <c r="E13" s="43"/>
      <c r="F13" s="43"/>
      <c r="G13" s="43"/>
      <c r="H13" s="43"/>
      <c r="I13" s="44"/>
      <c r="J13" s="34"/>
      <c r="K13" s="45"/>
      <c r="L13" s="45"/>
      <c r="M13" s="45">
        <f t="shared" si="0"/>
        <v>0</v>
      </c>
      <c r="N13" s="45"/>
      <c r="O13" s="24"/>
      <c r="Q13" s="53"/>
    </row>
    <row r="14" spans="1:17" s="25" customFormat="1" ht="16.5" hidden="1" customHeight="1" x14ac:dyDescent="0.25">
      <c r="A14" s="23"/>
      <c r="B14" s="23"/>
      <c r="C14" s="42" t="s">
        <v>41</v>
      </c>
      <c r="D14" s="43" t="s">
        <v>29</v>
      </c>
      <c r="E14" s="43" t="s">
        <v>42</v>
      </c>
      <c r="F14" s="43"/>
      <c r="G14" s="43"/>
      <c r="H14" s="43"/>
      <c r="I14" s="44"/>
      <c r="J14" s="34">
        <v>0</v>
      </c>
      <c r="K14" s="45">
        <v>0</v>
      </c>
      <c r="L14" s="45"/>
      <c r="M14" s="45">
        <f t="shared" si="0"/>
        <v>0</v>
      </c>
      <c r="N14" s="45"/>
      <c r="O14" s="24"/>
      <c r="Q14" s="53"/>
    </row>
    <row r="15" spans="1:17" s="25" customFormat="1" ht="16.5" hidden="1" customHeight="1" x14ac:dyDescent="0.25">
      <c r="A15" s="23"/>
      <c r="B15" s="23"/>
      <c r="C15" s="42" t="s">
        <v>41</v>
      </c>
      <c r="D15" s="43" t="s">
        <v>29</v>
      </c>
      <c r="E15" s="43" t="s">
        <v>42</v>
      </c>
      <c r="F15" s="43"/>
      <c r="G15" s="43"/>
      <c r="H15" s="43"/>
      <c r="I15" s="44"/>
      <c r="J15" s="34">
        <v>0</v>
      </c>
      <c r="K15" s="45">
        <v>0</v>
      </c>
      <c r="L15" s="45">
        <v>63</v>
      </c>
      <c r="M15" s="45">
        <f t="shared" si="0"/>
        <v>-63</v>
      </c>
      <c r="N15" s="45"/>
      <c r="O15" s="24"/>
      <c r="Q15" s="53"/>
    </row>
    <row r="16" spans="1:17" s="25" customFormat="1" ht="15" x14ac:dyDescent="0.25">
      <c r="A16" s="23" t="s">
        <v>43</v>
      </c>
      <c r="B16" s="23" t="s">
        <v>44</v>
      </c>
      <c r="C16" s="42" t="s">
        <v>44</v>
      </c>
      <c r="D16" s="43" t="s">
        <v>29</v>
      </c>
      <c r="E16" s="43" t="s">
        <v>45</v>
      </c>
      <c r="F16" s="43" t="s">
        <v>25</v>
      </c>
      <c r="G16" s="43"/>
      <c r="H16" s="43" t="s">
        <v>26</v>
      </c>
      <c r="I16" s="44"/>
      <c r="J16" s="34">
        <v>2</v>
      </c>
      <c r="K16" s="45">
        <v>0</v>
      </c>
      <c r="L16" s="45">
        <v>0</v>
      </c>
      <c r="M16" s="45">
        <f t="shared" si="0"/>
        <v>0</v>
      </c>
      <c r="N16" s="45">
        <v>0</v>
      </c>
      <c r="O16" s="24"/>
      <c r="Q16" s="53"/>
    </row>
    <row r="17" spans="1:17" s="25" customFormat="1" ht="15" x14ac:dyDescent="0.25">
      <c r="A17" s="23" t="s">
        <v>46</v>
      </c>
      <c r="B17" s="23" t="s">
        <v>47</v>
      </c>
      <c r="C17" s="46" t="s">
        <v>47</v>
      </c>
      <c r="D17" s="47" t="s">
        <v>29</v>
      </c>
      <c r="E17" s="47" t="s">
        <v>48</v>
      </c>
      <c r="F17" s="47" t="s">
        <v>25</v>
      </c>
      <c r="G17" s="47"/>
      <c r="H17" s="47" t="s">
        <v>26</v>
      </c>
      <c r="I17" s="48"/>
      <c r="J17" s="49">
        <v>761.6</v>
      </c>
      <c r="K17" s="50">
        <v>988.8</v>
      </c>
      <c r="L17" s="50">
        <v>735.4</v>
      </c>
      <c r="M17" s="45">
        <f t="shared" si="0"/>
        <v>253.39999999999998</v>
      </c>
      <c r="N17" s="45">
        <f>K17</f>
        <v>988.8</v>
      </c>
      <c r="O17" s="26"/>
      <c r="Q17" s="53"/>
    </row>
    <row r="18" spans="1:17" s="33" customFormat="1" ht="15" x14ac:dyDescent="0.25">
      <c r="A18" s="31"/>
      <c r="B18" s="31"/>
      <c r="C18" s="32" t="s">
        <v>49</v>
      </c>
      <c r="D18" s="18" t="s">
        <v>32</v>
      </c>
      <c r="E18" s="18" t="s">
        <v>24</v>
      </c>
      <c r="F18" s="18"/>
      <c r="G18" s="18"/>
      <c r="H18" s="18"/>
      <c r="I18" s="19"/>
      <c r="J18" s="20">
        <f>J19</f>
        <v>129.80000000000001</v>
      </c>
      <c r="K18" s="20">
        <f>K19</f>
        <v>129.80000000000001</v>
      </c>
      <c r="L18" s="20">
        <f>L19</f>
        <v>117.1</v>
      </c>
      <c r="M18" s="51">
        <f t="shared" si="0"/>
        <v>12.700000000000017</v>
      </c>
      <c r="N18" s="20">
        <f>N19</f>
        <v>129.80000000000001</v>
      </c>
      <c r="O18" s="20"/>
      <c r="Q18" s="53"/>
    </row>
    <row r="19" spans="1:17" s="25" customFormat="1" ht="15" x14ac:dyDescent="0.25">
      <c r="A19" s="23"/>
      <c r="B19" s="23"/>
      <c r="C19" s="42" t="s">
        <v>50</v>
      </c>
      <c r="D19" s="43" t="s">
        <v>32</v>
      </c>
      <c r="E19" s="43" t="s">
        <v>35</v>
      </c>
      <c r="F19" s="43"/>
      <c r="G19" s="43"/>
      <c r="H19" s="43"/>
      <c r="I19" s="44"/>
      <c r="J19" s="34">
        <v>129.80000000000001</v>
      </c>
      <c r="K19" s="45">
        <v>129.80000000000001</v>
      </c>
      <c r="L19" s="45">
        <v>117.1</v>
      </c>
      <c r="M19" s="45">
        <f t="shared" si="0"/>
        <v>12.700000000000017</v>
      </c>
      <c r="N19" s="45">
        <f>K19</f>
        <v>129.80000000000001</v>
      </c>
      <c r="O19" s="34"/>
      <c r="Q19" s="53"/>
    </row>
    <row r="20" spans="1:17" s="36" customFormat="1" ht="13.5" customHeight="1" x14ac:dyDescent="0.2">
      <c r="A20" s="35" t="s">
        <v>51</v>
      </c>
      <c r="B20" s="35" t="s">
        <v>52</v>
      </c>
      <c r="C20" s="32" t="s">
        <v>52</v>
      </c>
      <c r="D20" s="18" t="s">
        <v>35</v>
      </c>
      <c r="E20" s="18" t="s">
        <v>24</v>
      </c>
      <c r="F20" s="18" t="s">
        <v>25</v>
      </c>
      <c r="G20" s="18"/>
      <c r="H20" s="18" t="s">
        <v>26</v>
      </c>
      <c r="I20" s="19"/>
      <c r="J20" s="20">
        <f>J21+J22+J23</f>
        <v>2039.1</v>
      </c>
      <c r="K20" s="20">
        <f>K21+K22+K23</f>
        <v>2147.2000000000003</v>
      </c>
      <c r="L20" s="20">
        <f>L21+L22+L23</f>
        <v>1765.8</v>
      </c>
      <c r="M20" s="20">
        <f>M21+M22+M23</f>
        <v>365.30000000000018</v>
      </c>
      <c r="N20" s="20">
        <f>N21+N22+N23</f>
        <v>2131.1</v>
      </c>
      <c r="O20" s="20"/>
      <c r="Q20" s="53"/>
    </row>
    <row r="21" spans="1:17" s="36" customFormat="1" ht="10.5" hidden="1" customHeight="1" x14ac:dyDescent="0.25">
      <c r="A21" s="35"/>
      <c r="B21" s="35"/>
      <c r="C21" s="42"/>
      <c r="D21" s="43"/>
      <c r="E21" s="43"/>
      <c r="F21" s="43"/>
      <c r="G21" s="43"/>
      <c r="H21" s="43"/>
      <c r="I21" s="44"/>
      <c r="J21" s="34"/>
      <c r="K21" s="34"/>
      <c r="L21" s="45"/>
      <c r="M21" s="45">
        <f t="shared" si="0"/>
        <v>0</v>
      </c>
      <c r="N21" s="45"/>
      <c r="O21" s="24"/>
      <c r="Q21" s="53"/>
    </row>
    <row r="22" spans="1:17" s="25" customFormat="1" ht="26.25" x14ac:dyDescent="0.25">
      <c r="A22" s="23" t="s">
        <v>53</v>
      </c>
      <c r="B22" s="23" t="s">
        <v>54</v>
      </c>
      <c r="C22" s="42" t="s">
        <v>54</v>
      </c>
      <c r="D22" s="43" t="s">
        <v>35</v>
      </c>
      <c r="E22" s="43" t="s">
        <v>55</v>
      </c>
      <c r="F22" s="43" t="s">
        <v>25</v>
      </c>
      <c r="G22" s="43"/>
      <c r="H22" s="43" t="s">
        <v>26</v>
      </c>
      <c r="I22" s="44"/>
      <c r="J22" s="34">
        <v>2021.8</v>
      </c>
      <c r="K22" s="45">
        <v>2127.9</v>
      </c>
      <c r="L22" s="45">
        <v>1762.6</v>
      </c>
      <c r="M22" s="45">
        <f t="shared" si="0"/>
        <v>365.30000000000018</v>
      </c>
      <c r="N22" s="45">
        <f>K22</f>
        <v>2127.9</v>
      </c>
      <c r="O22" s="24"/>
      <c r="Q22" s="53"/>
    </row>
    <row r="23" spans="1:17" s="25" customFormat="1" ht="26.25" x14ac:dyDescent="0.25">
      <c r="A23" s="23"/>
      <c r="B23" s="23"/>
      <c r="C23" s="42" t="s">
        <v>54</v>
      </c>
      <c r="D23" s="43" t="s">
        <v>35</v>
      </c>
      <c r="E23" s="43" t="s">
        <v>56</v>
      </c>
      <c r="F23" s="43"/>
      <c r="G23" s="43"/>
      <c r="H23" s="43"/>
      <c r="I23" s="44"/>
      <c r="J23" s="34">
        <v>17.3</v>
      </c>
      <c r="K23" s="45">
        <v>19.3</v>
      </c>
      <c r="L23" s="45">
        <v>3.2</v>
      </c>
      <c r="M23" s="45">
        <v>0</v>
      </c>
      <c r="N23" s="45">
        <v>3.2</v>
      </c>
      <c r="O23" s="24"/>
      <c r="Q23" s="53"/>
    </row>
    <row r="24" spans="1:17" s="36" customFormat="1" ht="14.25" x14ac:dyDescent="0.2">
      <c r="A24" s="35" t="s">
        <v>57</v>
      </c>
      <c r="B24" s="35" t="s">
        <v>58</v>
      </c>
      <c r="C24" s="37" t="s">
        <v>58</v>
      </c>
      <c r="D24" s="38" t="s">
        <v>38</v>
      </c>
      <c r="E24" s="38" t="s">
        <v>24</v>
      </c>
      <c r="F24" s="38" t="s">
        <v>25</v>
      </c>
      <c r="G24" s="38"/>
      <c r="H24" s="38" t="s">
        <v>26</v>
      </c>
      <c r="I24" s="39"/>
      <c r="J24" s="21">
        <f>J25+J26+J27+J28</f>
        <v>542.70000000000005</v>
      </c>
      <c r="K24" s="21">
        <f>K25+K26+K27+K28</f>
        <v>2137.4</v>
      </c>
      <c r="L24" s="21">
        <f>L25+L26+L27+L28</f>
        <v>1541.1</v>
      </c>
      <c r="M24" s="21">
        <f>M25+M26+M27+M28</f>
        <v>596.30000000000007</v>
      </c>
      <c r="N24" s="21">
        <f>N25+N26+N27+N28</f>
        <v>1717.1</v>
      </c>
      <c r="O24" s="21"/>
      <c r="Q24" s="53"/>
    </row>
    <row r="25" spans="1:17" s="25" customFormat="1" ht="15" hidden="1" x14ac:dyDescent="0.25">
      <c r="A25" s="23" t="s">
        <v>59</v>
      </c>
      <c r="B25" s="23" t="s">
        <v>60</v>
      </c>
      <c r="C25" s="46"/>
      <c r="D25" s="47"/>
      <c r="E25" s="47"/>
      <c r="F25" s="47"/>
      <c r="G25" s="47"/>
      <c r="H25" s="47"/>
      <c r="I25" s="48"/>
      <c r="J25" s="49"/>
      <c r="K25" s="50"/>
      <c r="L25" s="50"/>
      <c r="M25" s="45">
        <f t="shared" si="0"/>
        <v>0</v>
      </c>
      <c r="N25" s="50"/>
      <c r="O25" s="26"/>
      <c r="Q25" s="53"/>
    </row>
    <row r="26" spans="1:17" s="25" customFormat="1" ht="15" hidden="1" x14ac:dyDescent="0.25">
      <c r="A26" s="23" t="s">
        <v>61</v>
      </c>
      <c r="B26" s="23" t="s">
        <v>62</v>
      </c>
      <c r="C26" s="42"/>
      <c r="D26" s="43"/>
      <c r="E26" s="43"/>
      <c r="F26" s="43"/>
      <c r="G26" s="43"/>
      <c r="H26" s="43"/>
      <c r="I26" s="44"/>
      <c r="J26" s="34"/>
      <c r="K26" s="45"/>
      <c r="L26" s="45"/>
      <c r="M26" s="45">
        <f t="shared" si="0"/>
        <v>0</v>
      </c>
      <c r="N26" s="45"/>
      <c r="O26" s="24"/>
      <c r="Q26" s="53"/>
    </row>
    <row r="27" spans="1:17" s="25" customFormat="1" ht="15" x14ac:dyDescent="0.25">
      <c r="A27" s="23" t="s">
        <v>63</v>
      </c>
      <c r="B27" s="23" t="s">
        <v>64</v>
      </c>
      <c r="C27" s="42" t="s">
        <v>64</v>
      </c>
      <c r="D27" s="43" t="s">
        <v>38</v>
      </c>
      <c r="E27" s="43" t="s">
        <v>65</v>
      </c>
      <c r="F27" s="43" t="s">
        <v>25</v>
      </c>
      <c r="G27" s="43"/>
      <c r="H27" s="43" t="s">
        <v>26</v>
      </c>
      <c r="I27" s="44"/>
      <c r="J27" s="34">
        <v>542.70000000000005</v>
      </c>
      <c r="K27" s="45">
        <v>1147.4000000000001</v>
      </c>
      <c r="L27" s="45">
        <v>551.1</v>
      </c>
      <c r="M27" s="45">
        <f t="shared" si="0"/>
        <v>596.30000000000007</v>
      </c>
      <c r="N27" s="45">
        <v>727.1</v>
      </c>
      <c r="O27" s="24"/>
      <c r="Q27" s="53"/>
    </row>
    <row r="28" spans="1:17" s="25" customFormat="1" ht="15" x14ac:dyDescent="0.25">
      <c r="A28" s="23" t="s">
        <v>66</v>
      </c>
      <c r="B28" s="23" t="s">
        <v>67</v>
      </c>
      <c r="C28" s="52" t="s">
        <v>67</v>
      </c>
      <c r="D28" s="43" t="s">
        <v>38</v>
      </c>
      <c r="E28" s="43" t="s">
        <v>90</v>
      </c>
      <c r="F28" s="43"/>
      <c r="G28" s="43"/>
      <c r="H28" s="43"/>
      <c r="I28" s="44"/>
      <c r="J28" s="34">
        <v>0</v>
      </c>
      <c r="K28" s="45">
        <v>990</v>
      </c>
      <c r="L28" s="45">
        <v>990</v>
      </c>
      <c r="M28" s="45">
        <f t="shared" si="0"/>
        <v>0</v>
      </c>
      <c r="N28" s="45">
        <f>K28</f>
        <v>990</v>
      </c>
      <c r="O28" s="24"/>
      <c r="Q28" s="53"/>
    </row>
    <row r="29" spans="1:17" s="36" customFormat="1" ht="14.25" x14ac:dyDescent="0.2">
      <c r="A29" s="35" t="s">
        <v>68</v>
      </c>
      <c r="B29" s="35" t="s">
        <v>69</v>
      </c>
      <c r="C29" s="32" t="s">
        <v>69</v>
      </c>
      <c r="D29" s="18" t="s">
        <v>40</v>
      </c>
      <c r="E29" s="18" t="s">
        <v>24</v>
      </c>
      <c r="F29" s="18" t="s">
        <v>25</v>
      </c>
      <c r="G29" s="18"/>
      <c r="H29" s="18" t="s">
        <v>26</v>
      </c>
      <c r="I29" s="19"/>
      <c r="J29" s="20">
        <f>J30+J31+J32</f>
        <v>795.4</v>
      </c>
      <c r="K29" s="20">
        <f>K30+K31+K32</f>
        <v>137.4</v>
      </c>
      <c r="L29" s="20">
        <f>L30+L31+L32</f>
        <v>81</v>
      </c>
      <c r="M29" s="51">
        <f t="shared" si="0"/>
        <v>56.400000000000006</v>
      </c>
      <c r="N29" s="20">
        <f>N30+N31+N32</f>
        <v>137.4</v>
      </c>
      <c r="O29" s="20"/>
      <c r="Q29" s="53"/>
    </row>
    <row r="30" spans="1:17" s="36" customFormat="1" ht="15" x14ac:dyDescent="0.25">
      <c r="A30" s="35"/>
      <c r="B30" s="35"/>
      <c r="C30" s="42" t="s">
        <v>70</v>
      </c>
      <c r="D30" s="43" t="s">
        <v>40</v>
      </c>
      <c r="E30" s="43" t="s">
        <v>29</v>
      </c>
      <c r="F30" s="43"/>
      <c r="G30" s="43"/>
      <c r="H30" s="43"/>
      <c r="I30" s="44"/>
      <c r="J30" s="34">
        <v>204</v>
      </c>
      <c r="K30" s="34">
        <v>17.3</v>
      </c>
      <c r="L30" s="34">
        <v>8.6999999999999993</v>
      </c>
      <c r="M30" s="45">
        <f t="shared" si="0"/>
        <v>8.6000000000000014</v>
      </c>
      <c r="N30" s="45">
        <f>K30</f>
        <v>17.3</v>
      </c>
      <c r="O30" s="24"/>
      <c r="Q30" s="53"/>
    </row>
    <row r="31" spans="1:17" s="25" customFormat="1" ht="15" x14ac:dyDescent="0.25">
      <c r="A31" s="23" t="s">
        <v>71</v>
      </c>
      <c r="B31" s="23" t="s">
        <v>72</v>
      </c>
      <c r="C31" s="46" t="s">
        <v>73</v>
      </c>
      <c r="D31" s="47" t="s">
        <v>40</v>
      </c>
      <c r="E31" s="47" t="s">
        <v>35</v>
      </c>
      <c r="F31" s="47" t="s">
        <v>25</v>
      </c>
      <c r="G31" s="47"/>
      <c r="H31" s="47" t="s">
        <v>26</v>
      </c>
      <c r="I31" s="48"/>
      <c r="J31" s="49">
        <v>591.4</v>
      </c>
      <c r="K31" s="50">
        <v>120.1</v>
      </c>
      <c r="L31" s="50">
        <v>72.3</v>
      </c>
      <c r="M31" s="45">
        <f t="shared" si="0"/>
        <v>47.8</v>
      </c>
      <c r="N31" s="45">
        <f>K31</f>
        <v>120.1</v>
      </c>
      <c r="O31" s="26"/>
      <c r="P31" s="40"/>
      <c r="Q31" s="53"/>
    </row>
    <row r="32" spans="1:17" s="25" customFormat="1" ht="19.5" hidden="1" customHeight="1" x14ac:dyDescent="0.25">
      <c r="A32" s="23"/>
      <c r="B32" s="23"/>
      <c r="C32" s="46" t="s">
        <v>73</v>
      </c>
      <c r="D32" s="47" t="s">
        <v>40</v>
      </c>
      <c r="E32" s="47" t="s">
        <v>35</v>
      </c>
      <c r="F32" s="47"/>
      <c r="G32" s="47"/>
      <c r="H32" s="47"/>
      <c r="I32" s="48"/>
      <c r="J32" s="49">
        <v>0</v>
      </c>
      <c r="K32" s="50">
        <v>0</v>
      </c>
      <c r="L32" s="50">
        <v>0</v>
      </c>
      <c r="M32" s="45">
        <f t="shared" si="0"/>
        <v>0</v>
      </c>
      <c r="N32" s="50"/>
      <c r="O32" s="26"/>
      <c r="P32" s="40"/>
      <c r="Q32" s="53"/>
    </row>
    <row r="33" spans="1:17" s="36" customFormat="1" ht="14.25" x14ac:dyDescent="0.2">
      <c r="A33" s="35" t="s">
        <v>74</v>
      </c>
      <c r="B33" s="35" t="s">
        <v>75</v>
      </c>
      <c r="C33" s="37" t="s">
        <v>75</v>
      </c>
      <c r="D33" s="38" t="s">
        <v>76</v>
      </c>
      <c r="E33" s="38" t="s">
        <v>24</v>
      </c>
      <c r="F33" s="38" t="s">
        <v>25</v>
      </c>
      <c r="G33" s="38"/>
      <c r="H33" s="38" t="s">
        <v>26</v>
      </c>
      <c r="I33" s="39"/>
      <c r="J33" s="21">
        <f>J34</f>
        <v>2378.8000000000002</v>
      </c>
      <c r="K33" s="21">
        <f>K34</f>
        <v>2965.8</v>
      </c>
      <c r="L33" s="21">
        <f>L34</f>
        <v>2259.9</v>
      </c>
      <c r="M33" s="51">
        <f t="shared" si="0"/>
        <v>705.90000000000009</v>
      </c>
      <c r="N33" s="21">
        <f>N34</f>
        <v>2965.8</v>
      </c>
      <c r="O33" s="21"/>
      <c r="P33" s="41"/>
      <c r="Q33" s="53"/>
    </row>
    <row r="34" spans="1:17" s="25" customFormat="1" ht="15" x14ac:dyDescent="0.25">
      <c r="A34" s="23" t="s">
        <v>77</v>
      </c>
      <c r="B34" s="23" t="s">
        <v>78</v>
      </c>
      <c r="C34" s="46" t="s">
        <v>78</v>
      </c>
      <c r="D34" s="47" t="s">
        <v>76</v>
      </c>
      <c r="E34" s="47" t="s">
        <v>29</v>
      </c>
      <c r="F34" s="47" t="s">
        <v>25</v>
      </c>
      <c r="G34" s="47"/>
      <c r="H34" s="47" t="s">
        <v>26</v>
      </c>
      <c r="I34" s="48"/>
      <c r="J34" s="49">
        <v>2378.8000000000002</v>
      </c>
      <c r="K34" s="50">
        <v>2965.8</v>
      </c>
      <c r="L34" s="50">
        <v>2259.9</v>
      </c>
      <c r="M34" s="45">
        <f t="shared" si="0"/>
        <v>705.90000000000009</v>
      </c>
      <c r="N34" s="45">
        <f>K34</f>
        <v>2965.8</v>
      </c>
      <c r="O34" s="26"/>
      <c r="P34" s="40"/>
      <c r="Q34" s="53"/>
    </row>
    <row r="35" spans="1:17" s="36" customFormat="1" ht="14.25" x14ac:dyDescent="0.2">
      <c r="A35" s="35" t="s">
        <v>79</v>
      </c>
      <c r="B35" s="35" t="s">
        <v>80</v>
      </c>
      <c r="C35" s="37" t="s">
        <v>80</v>
      </c>
      <c r="D35" s="38" t="s">
        <v>55</v>
      </c>
      <c r="E35" s="38" t="s">
        <v>24</v>
      </c>
      <c r="F35" s="38" t="s">
        <v>25</v>
      </c>
      <c r="G35" s="38"/>
      <c r="H35" s="38" t="s">
        <v>26</v>
      </c>
      <c r="I35" s="39"/>
      <c r="J35" s="21">
        <f>J36</f>
        <v>118</v>
      </c>
      <c r="K35" s="21">
        <f>K36</f>
        <v>118</v>
      </c>
      <c r="L35" s="21">
        <f>L36</f>
        <v>91.5</v>
      </c>
      <c r="M35" s="51">
        <f t="shared" si="0"/>
        <v>26.5</v>
      </c>
      <c r="N35" s="21">
        <f>N36</f>
        <v>118</v>
      </c>
      <c r="O35" s="21"/>
      <c r="P35" s="41"/>
      <c r="Q35" s="53"/>
    </row>
    <row r="36" spans="1:17" s="25" customFormat="1" ht="15" x14ac:dyDescent="0.25">
      <c r="A36" s="23" t="s">
        <v>81</v>
      </c>
      <c r="B36" s="23" t="s">
        <v>82</v>
      </c>
      <c r="C36" s="46" t="s">
        <v>82</v>
      </c>
      <c r="D36" s="47" t="s">
        <v>55</v>
      </c>
      <c r="E36" s="47" t="s">
        <v>29</v>
      </c>
      <c r="F36" s="47" t="s">
        <v>25</v>
      </c>
      <c r="G36" s="47"/>
      <c r="H36" s="47" t="s">
        <v>26</v>
      </c>
      <c r="I36" s="48"/>
      <c r="J36" s="49">
        <v>118</v>
      </c>
      <c r="K36" s="50">
        <v>118</v>
      </c>
      <c r="L36" s="50">
        <v>91.5</v>
      </c>
      <c r="M36" s="45">
        <f t="shared" si="0"/>
        <v>26.5</v>
      </c>
      <c r="N36" s="45">
        <f>K36</f>
        <v>118</v>
      </c>
      <c r="O36" s="26"/>
      <c r="P36" s="40"/>
      <c r="Q36" s="53"/>
    </row>
    <row r="37" spans="1:17" s="25" customFormat="1" ht="15" hidden="1" x14ac:dyDescent="0.25">
      <c r="A37" s="23" t="s">
        <v>83</v>
      </c>
      <c r="B37" s="23" t="s">
        <v>84</v>
      </c>
      <c r="C37" s="27" t="s">
        <v>84</v>
      </c>
      <c r="D37" s="28" t="s">
        <v>55</v>
      </c>
      <c r="E37" s="28" t="s">
        <v>35</v>
      </c>
      <c r="F37" s="28" t="s">
        <v>25</v>
      </c>
      <c r="G37" s="28"/>
      <c r="H37" s="28" t="s">
        <v>26</v>
      </c>
      <c r="I37" s="29"/>
      <c r="J37" s="30"/>
      <c r="K37" s="26">
        <v>17082.2</v>
      </c>
      <c r="L37" s="26">
        <v>14697.3</v>
      </c>
      <c r="M37" s="26"/>
      <c r="N37" s="26">
        <f>L37+M37</f>
        <v>14697.3</v>
      </c>
      <c r="O37" s="26">
        <f>N37-K37</f>
        <v>-2384.9000000000015</v>
      </c>
      <c r="P37" s="40"/>
    </row>
  </sheetData>
  <mergeCells count="2">
    <mergeCell ref="C3:O3"/>
    <mergeCell ref="C4:H4"/>
  </mergeCells>
  <phoneticPr fontId="0" type="noConversion"/>
  <pageMargins left="0.78740157480314965" right="0.78740157480314965" top="1.0629921259842521" bottom="1.0629921259842521" header="0.78740157480314965" footer="0.78740157480314965"/>
  <pageSetup paperSize="9" scale="86" orientation="landscape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АДМ</cp:lastModifiedBy>
  <cp:revision>1</cp:revision>
  <cp:lastPrinted>2023-12-22T06:40:13Z</cp:lastPrinted>
  <dcterms:created xsi:type="dcterms:W3CDTF">2018-12-13T14:27:12Z</dcterms:created>
  <dcterms:modified xsi:type="dcterms:W3CDTF">2023-12-22T06:40:26Z</dcterms:modified>
  <dc:language>ru-RU</dc:language>
</cp:coreProperties>
</file>